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10" yWindow="-110" windowWidth="19420" windowHeight="10420" activeTab="2"/>
  </bookViews>
  <sheets>
    <sheet name="PROCUREMENT PLAN" sheetId="3" r:id="rId1"/>
    <sheet name="CASHFLOW" sheetId="5" r:id="rId2"/>
    <sheet name="WORKPLAN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4" i="5" l="1"/>
  <c r="E184" i="5" s="1"/>
  <c r="D183" i="5"/>
  <c r="E183" i="5" s="1"/>
  <c r="D181" i="5"/>
  <c r="E181" i="5" s="1"/>
  <c r="D180" i="5"/>
  <c r="E180" i="5" s="1"/>
  <c r="E182" i="5" s="1"/>
  <c r="D176" i="5"/>
  <c r="C176" i="5"/>
  <c r="D175" i="5"/>
  <c r="E175" i="5" s="1"/>
  <c r="E174" i="5"/>
  <c r="D174" i="5"/>
  <c r="E173" i="5"/>
  <c r="D173" i="5"/>
  <c r="E172" i="5"/>
  <c r="D172" i="5"/>
  <c r="D171" i="5"/>
  <c r="E171" i="5" s="1"/>
  <c r="E170" i="5"/>
  <c r="D170" i="5"/>
  <c r="E169" i="5"/>
  <c r="D169" i="5"/>
  <c r="E168" i="5"/>
  <c r="D168" i="5"/>
  <c r="D167" i="5"/>
  <c r="E167" i="5" s="1"/>
  <c r="E166" i="5"/>
  <c r="D166" i="5"/>
  <c r="E165" i="5"/>
  <c r="D165" i="5"/>
  <c r="E164" i="5"/>
  <c r="D164" i="5"/>
  <c r="D163" i="5"/>
  <c r="E163" i="5" s="1"/>
  <c r="E162" i="5"/>
  <c r="D162" i="5"/>
  <c r="E161" i="5"/>
  <c r="D161" i="5"/>
  <c r="E160" i="5"/>
  <c r="D160" i="5"/>
  <c r="D159" i="5"/>
  <c r="E159" i="5" s="1"/>
  <c r="E158" i="5"/>
  <c r="D158" i="5"/>
  <c r="E157" i="5"/>
  <c r="D157" i="5"/>
  <c r="E156" i="5"/>
  <c r="D156" i="5"/>
  <c r="D155" i="5"/>
  <c r="E155" i="5" s="1"/>
  <c r="E154" i="5"/>
  <c r="D154" i="5"/>
  <c r="E153" i="5"/>
  <c r="D153" i="5"/>
  <c r="E152" i="5"/>
  <c r="E176" i="5" s="1"/>
  <c r="D152" i="5"/>
  <c r="D147" i="5"/>
  <c r="C147" i="5"/>
  <c r="E146" i="5"/>
  <c r="D146" i="5"/>
  <c r="D145" i="5"/>
  <c r="E145" i="5" s="1"/>
  <c r="E144" i="5"/>
  <c r="D144" i="5"/>
  <c r="E143" i="5"/>
  <c r="D143" i="5"/>
  <c r="E142" i="5"/>
  <c r="D142" i="5"/>
  <c r="D141" i="5"/>
  <c r="E141" i="5" s="1"/>
  <c r="E147" i="5" s="1"/>
  <c r="E140" i="5"/>
  <c r="D140" i="5"/>
  <c r="C139" i="5"/>
  <c r="C148" i="5" s="1"/>
  <c r="C138" i="5"/>
  <c r="E137" i="5"/>
  <c r="E138" i="5" s="1"/>
  <c r="E139" i="5" s="1"/>
  <c r="D137" i="5"/>
  <c r="D138" i="5" s="1"/>
  <c r="D139" i="5" s="1"/>
  <c r="E136" i="5"/>
  <c r="D136" i="5"/>
  <c r="E135" i="5"/>
  <c r="D135" i="5"/>
  <c r="C135" i="5"/>
  <c r="D134" i="5"/>
  <c r="E134" i="5" s="1"/>
  <c r="D133" i="5"/>
  <c r="E133" i="5" s="1"/>
  <c r="D132" i="5"/>
  <c r="E132" i="5" s="1"/>
  <c r="E131" i="5"/>
  <c r="D131" i="5"/>
  <c r="D130" i="5"/>
  <c r="E130" i="5" s="1"/>
  <c r="D129" i="5"/>
  <c r="E129" i="5" s="1"/>
  <c r="D128" i="5"/>
  <c r="E128" i="5" s="1"/>
  <c r="E127" i="5"/>
  <c r="D127" i="5"/>
  <c r="D126" i="5"/>
  <c r="E126" i="5" s="1"/>
  <c r="D125" i="5"/>
  <c r="E125" i="5" s="1"/>
  <c r="D124" i="5"/>
  <c r="E124" i="5" s="1"/>
  <c r="E123" i="5"/>
  <c r="D123" i="5"/>
  <c r="D122" i="5"/>
  <c r="E122" i="5" s="1"/>
  <c r="D121" i="5"/>
  <c r="E121" i="5" s="1"/>
  <c r="D120" i="5"/>
  <c r="E120" i="5" s="1"/>
  <c r="E119" i="5"/>
  <c r="D119" i="5"/>
  <c r="D118" i="5"/>
  <c r="E118" i="5" s="1"/>
  <c r="D117" i="5"/>
  <c r="E117" i="5" s="1"/>
  <c r="D116" i="5"/>
  <c r="E116" i="5" s="1"/>
  <c r="E115" i="5"/>
  <c r="D115" i="5"/>
  <c r="D114" i="5"/>
  <c r="C114" i="5"/>
  <c r="E113" i="5"/>
  <c r="D113" i="5"/>
  <c r="E112" i="5"/>
  <c r="D112" i="5"/>
  <c r="D111" i="5"/>
  <c r="E111" i="5" s="1"/>
  <c r="E110" i="5"/>
  <c r="D110" i="5"/>
  <c r="E109" i="5"/>
  <c r="D109" i="5"/>
  <c r="E108" i="5"/>
  <c r="E114" i="5" s="1"/>
  <c r="D108" i="5"/>
  <c r="D103" i="5"/>
  <c r="C103" i="5"/>
  <c r="E102" i="5"/>
  <c r="D102" i="5"/>
  <c r="D101" i="5"/>
  <c r="E101" i="5" s="1"/>
  <c r="E100" i="5"/>
  <c r="D100" i="5"/>
  <c r="E99" i="5"/>
  <c r="D99" i="5"/>
  <c r="E98" i="5"/>
  <c r="D98" i="5"/>
  <c r="D97" i="5"/>
  <c r="E97" i="5" s="1"/>
  <c r="E96" i="5"/>
  <c r="E103" i="5" s="1"/>
  <c r="E104" i="5" s="1"/>
  <c r="D96" i="5"/>
  <c r="C94" i="5"/>
  <c r="C104" i="5" s="1"/>
  <c r="C93" i="5"/>
  <c r="E92" i="5"/>
  <c r="D92" i="5"/>
  <c r="E91" i="5"/>
  <c r="E93" i="5" s="1"/>
  <c r="E94" i="5" s="1"/>
  <c r="D91" i="5"/>
  <c r="D93" i="5" s="1"/>
  <c r="E90" i="5"/>
  <c r="D90" i="5"/>
  <c r="C89" i="5"/>
  <c r="D88" i="5"/>
  <c r="E88" i="5" s="1"/>
  <c r="D87" i="5"/>
  <c r="E87" i="5" s="1"/>
  <c r="E86" i="5"/>
  <c r="D86" i="5"/>
  <c r="D85" i="5"/>
  <c r="E85" i="5" s="1"/>
  <c r="D84" i="5"/>
  <c r="E84" i="5" s="1"/>
  <c r="D83" i="5"/>
  <c r="E83" i="5" s="1"/>
  <c r="E82" i="5"/>
  <c r="D82" i="5"/>
  <c r="D81" i="5"/>
  <c r="E81" i="5" s="1"/>
  <c r="D80" i="5"/>
  <c r="E80" i="5" s="1"/>
  <c r="D79" i="5"/>
  <c r="E79" i="5" s="1"/>
  <c r="E78" i="5"/>
  <c r="D78" i="5"/>
  <c r="D77" i="5"/>
  <c r="E77" i="5" s="1"/>
  <c r="D76" i="5"/>
  <c r="E76" i="5" s="1"/>
  <c r="D75" i="5"/>
  <c r="E75" i="5" s="1"/>
  <c r="E74" i="5"/>
  <c r="D74" i="5"/>
  <c r="D73" i="5"/>
  <c r="E73" i="5" s="1"/>
  <c r="D72" i="5"/>
  <c r="E72" i="5" s="1"/>
  <c r="D71" i="5"/>
  <c r="E71" i="5" s="1"/>
  <c r="E70" i="5"/>
  <c r="D70" i="5"/>
  <c r="D69" i="5"/>
  <c r="E69" i="5" s="1"/>
  <c r="D68" i="5"/>
  <c r="E68" i="5" s="1"/>
  <c r="D67" i="5"/>
  <c r="E67" i="5" s="1"/>
  <c r="E66" i="5"/>
  <c r="D66" i="5"/>
  <c r="D65" i="5"/>
  <c r="E65" i="5" s="1"/>
  <c r="D64" i="5"/>
  <c r="E64" i="5" s="1"/>
  <c r="D63" i="5"/>
  <c r="E63" i="5" s="1"/>
  <c r="E89" i="5" s="1"/>
  <c r="C58" i="5"/>
  <c r="C59" i="5" s="1"/>
  <c r="D57" i="5"/>
  <c r="E57" i="5" s="1"/>
  <c r="E56" i="5"/>
  <c r="D56" i="5"/>
  <c r="D55" i="5"/>
  <c r="E55" i="5" s="1"/>
  <c r="D54" i="5"/>
  <c r="D58" i="5" s="1"/>
  <c r="D53" i="5"/>
  <c r="E53" i="5" s="1"/>
  <c r="C52" i="5"/>
  <c r="E51" i="5"/>
  <c r="D51" i="5"/>
  <c r="E50" i="5"/>
  <c r="D50" i="5"/>
  <c r="C49" i="5"/>
  <c r="D48" i="5"/>
  <c r="E48" i="5" s="1"/>
  <c r="D47" i="5"/>
  <c r="E47" i="5" s="1"/>
  <c r="D46" i="5"/>
  <c r="E46" i="5" s="1"/>
  <c r="E45" i="5"/>
  <c r="D45" i="5"/>
  <c r="D44" i="5"/>
  <c r="E44" i="5" s="1"/>
  <c r="D43" i="5"/>
  <c r="E43" i="5" s="1"/>
  <c r="D42" i="5"/>
  <c r="E42" i="5" s="1"/>
  <c r="E41" i="5"/>
  <c r="D41" i="5"/>
  <c r="D40" i="5"/>
  <c r="E40" i="5" s="1"/>
  <c r="D39" i="5"/>
  <c r="E39" i="5" s="1"/>
  <c r="E49" i="5" s="1"/>
  <c r="D38" i="5"/>
  <c r="E38" i="5" s="1"/>
  <c r="E34" i="5"/>
  <c r="C34" i="5"/>
  <c r="C35" i="5" s="1"/>
  <c r="D33" i="5"/>
  <c r="E33" i="5" s="1"/>
  <c r="E31" i="5"/>
  <c r="D31" i="5"/>
  <c r="D34" i="5" s="1"/>
  <c r="D30" i="5"/>
  <c r="E30" i="5" s="1"/>
  <c r="C29" i="5"/>
  <c r="C28" i="5"/>
  <c r="D27" i="5"/>
  <c r="E27" i="5" s="1"/>
  <c r="D26" i="5"/>
  <c r="E26" i="5" s="1"/>
  <c r="D25" i="5"/>
  <c r="E25" i="5" s="1"/>
  <c r="E24" i="5"/>
  <c r="D24" i="5"/>
  <c r="D23" i="5"/>
  <c r="E23" i="5" s="1"/>
  <c r="D22" i="5"/>
  <c r="E22" i="5" s="1"/>
  <c r="E28" i="5" s="1"/>
  <c r="D21" i="5"/>
  <c r="E21" i="5" s="1"/>
  <c r="C20" i="5"/>
  <c r="I19" i="5"/>
  <c r="D19" i="5"/>
  <c r="E19" i="5" s="1"/>
  <c r="D18" i="5"/>
  <c r="E18" i="5" s="1"/>
  <c r="E17" i="5"/>
  <c r="D17" i="5"/>
  <c r="I16" i="5"/>
  <c r="E16" i="5"/>
  <c r="D16" i="5"/>
  <c r="E15" i="5"/>
  <c r="D15" i="5"/>
  <c r="E14" i="5"/>
  <c r="D14" i="5"/>
  <c r="D13" i="5"/>
  <c r="E13" i="5" s="1"/>
  <c r="E12" i="5"/>
  <c r="D12" i="5"/>
  <c r="E11" i="5"/>
  <c r="D11" i="5"/>
  <c r="E10" i="5"/>
  <c r="D10" i="5"/>
  <c r="D9" i="5"/>
  <c r="E9" i="5" s="1"/>
  <c r="E8" i="5"/>
  <c r="D8" i="5"/>
  <c r="E7" i="5"/>
  <c r="D7" i="5"/>
  <c r="E6" i="5"/>
  <c r="D6" i="5"/>
  <c r="D4" i="5"/>
  <c r="D20" i="5" s="1"/>
  <c r="S209" i="3"/>
  <c r="N209" i="3"/>
  <c r="N91" i="3"/>
  <c r="F91" i="3"/>
  <c r="Q79" i="3"/>
  <c r="N50" i="3"/>
  <c r="F44" i="3"/>
  <c r="J182" i="3"/>
  <c r="E29" i="5" l="1"/>
  <c r="E35" i="5" s="1"/>
  <c r="E52" i="5"/>
  <c r="E148" i="5"/>
  <c r="D35" i="5"/>
  <c r="D148" i="5"/>
  <c r="D89" i="5"/>
  <c r="D94" i="5" s="1"/>
  <c r="D104" i="5" s="1"/>
  <c r="E4" i="5"/>
  <c r="E20" i="5" s="1"/>
  <c r="D182" i="5"/>
  <c r="D28" i="5"/>
  <c r="D29" i="5" s="1"/>
  <c r="D49" i="5"/>
  <c r="D52" i="5" s="1"/>
  <c r="D59" i="5" s="1"/>
  <c r="E54" i="5"/>
  <c r="E58" i="5" s="1"/>
  <c r="E59" i="5" s="1"/>
  <c r="L52" i="3"/>
  <c r="K40" i="3"/>
  <c r="F4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N143" i="3" l="1"/>
  <c r="F143" i="3"/>
  <c r="Q143" i="3" s="1"/>
  <c r="S143" i="3" s="1"/>
  <c r="N142" i="3"/>
  <c r="Q142" i="3"/>
  <c r="S142" i="3" s="1"/>
  <c r="N141" i="3"/>
  <c r="F141" i="3"/>
  <c r="Q141" i="3" s="1"/>
  <c r="S141" i="3" s="1"/>
  <c r="N140" i="3"/>
  <c r="F140" i="3"/>
  <c r="Q140" i="3" s="1"/>
  <c r="S140" i="3" s="1"/>
  <c r="N139" i="3"/>
  <c r="F139" i="3"/>
  <c r="Q139" i="3" s="1"/>
  <c r="S139" i="3" s="1"/>
  <c r="N138" i="3"/>
  <c r="F138" i="3"/>
  <c r="Q138" i="3" s="1"/>
  <c r="S138" i="3" s="1"/>
  <c r="N137" i="3"/>
  <c r="F137" i="3"/>
  <c r="Q137" i="3" s="1"/>
  <c r="S137" i="3" s="1"/>
  <c r="N136" i="3"/>
  <c r="F136" i="3"/>
  <c r="Q136" i="3" s="1"/>
  <c r="S136" i="3" s="1"/>
  <c r="N135" i="3"/>
  <c r="F135" i="3"/>
  <c r="Q135" i="3" s="1"/>
  <c r="S135" i="3" s="1"/>
  <c r="N134" i="3"/>
  <c r="F134" i="3"/>
  <c r="Q134" i="3" s="1"/>
  <c r="S134" i="3" s="1"/>
  <c r="N133" i="3"/>
  <c r="F133" i="3"/>
  <c r="S133" i="3" s="1"/>
  <c r="N132" i="3"/>
  <c r="F132" i="3"/>
  <c r="Q132" i="3" s="1"/>
  <c r="S132" i="3" s="1"/>
  <c r="N131" i="3"/>
  <c r="F131" i="3"/>
  <c r="Q131" i="3" s="1"/>
  <c r="S131" i="3" s="1"/>
  <c r="N130" i="3"/>
  <c r="F130" i="3"/>
  <c r="Q130" i="3" s="1"/>
  <c r="S130" i="3" s="1"/>
  <c r="N129" i="3"/>
  <c r="F129" i="3"/>
  <c r="Q129" i="3" s="1"/>
  <c r="S129" i="3" s="1"/>
  <c r="N128" i="3"/>
  <c r="F128" i="3"/>
  <c r="Q128" i="3" s="1"/>
  <c r="S128" i="3" s="1"/>
  <c r="N127" i="3"/>
  <c r="F127" i="3"/>
  <c r="Q127" i="3" s="1"/>
  <c r="S127" i="3" s="1"/>
  <c r="N126" i="3"/>
  <c r="F126" i="3"/>
  <c r="Q126" i="3" s="1"/>
  <c r="S126" i="3" s="1"/>
  <c r="Q125" i="3"/>
  <c r="N125" i="3"/>
  <c r="F125" i="3"/>
  <c r="Q124" i="3"/>
  <c r="N124" i="3"/>
  <c r="F124" i="3"/>
  <c r="Q123" i="3"/>
  <c r="N123" i="3"/>
  <c r="F123" i="3"/>
  <c r="Q122" i="3"/>
  <c r="N122" i="3"/>
  <c r="F122" i="3"/>
  <c r="Q121" i="3"/>
  <c r="N121" i="3"/>
  <c r="F121" i="3"/>
  <c r="Q120" i="3"/>
  <c r="N120" i="3"/>
  <c r="F120" i="3"/>
  <c r="Q119" i="3"/>
  <c r="N119" i="3"/>
  <c r="F119" i="3"/>
  <c r="Q118" i="3"/>
  <c r="N118" i="3"/>
  <c r="F118" i="3"/>
  <c r="Q117" i="3"/>
  <c r="N117" i="3"/>
  <c r="F117" i="3"/>
  <c r="Q116" i="3"/>
  <c r="N116" i="3"/>
  <c r="F116" i="3"/>
  <c r="Q115" i="3"/>
  <c r="N115" i="3"/>
  <c r="F115" i="3"/>
  <c r="Q114" i="3"/>
  <c r="N114" i="3"/>
  <c r="F114" i="3"/>
  <c r="Q113" i="3"/>
  <c r="N113" i="3"/>
  <c r="F113" i="3"/>
  <c r="Q112" i="3"/>
  <c r="N112" i="3"/>
  <c r="F112" i="3"/>
  <c r="Q111" i="3"/>
  <c r="N111" i="3"/>
  <c r="F111" i="3"/>
  <c r="Q110" i="3"/>
  <c r="N110" i="3"/>
  <c r="F110" i="3"/>
  <c r="Q109" i="3"/>
  <c r="N109" i="3"/>
  <c r="F109" i="3"/>
  <c r="Q108" i="3"/>
  <c r="N108" i="3"/>
  <c r="F108" i="3"/>
  <c r="N107" i="3"/>
  <c r="F107" i="3"/>
  <c r="Q106" i="3"/>
  <c r="N106" i="3"/>
  <c r="F106" i="3"/>
  <c r="Q105" i="3"/>
  <c r="N105" i="3"/>
  <c r="F105" i="3"/>
  <c r="Q104" i="3"/>
  <c r="N104" i="3"/>
  <c r="F104" i="3"/>
  <c r="Q103" i="3"/>
  <c r="N103" i="3"/>
  <c r="F103" i="3"/>
  <c r="Q102" i="3"/>
  <c r="N102" i="3"/>
  <c r="F102" i="3"/>
  <c r="Q101" i="3"/>
  <c r="N101" i="3"/>
  <c r="F101" i="3"/>
  <c r="Q100" i="3"/>
  <c r="N100" i="3"/>
  <c r="F100" i="3"/>
  <c r="N99" i="3"/>
  <c r="F99" i="3"/>
  <c r="Q98" i="3"/>
  <c r="N98" i="3"/>
  <c r="F98" i="3"/>
  <c r="N97" i="3"/>
  <c r="F97" i="3"/>
  <c r="Q96" i="3"/>
  <c r="N96" i="3"/>
  <c r="F96" i="3"/>
  <c r="Q95" i="3"/>
  <c r="N95" i="3"/>
  <c r="F95" i="3"/>
  <c r="Q94" i="3"/>
  <c r="N94" i="3"/>
  <c r="F94" i="3"/>
  <c r="Q93" i="3"/>
  <c r="N93" i="3"/>
  <c r="F93" i="3"/>
  <c r="N90" i="3"/>
  <c r="F90" i="3"/>
  <c r="S90" i="3" s="1"/>
  <c r="N89" i="3"/>
  <c r="F89" i="3"/>
  <c r="S89" i="3" s="1"/>
  <c r="N88" i="3"/>
  <c r="F88" i="3"/>
  <c r="S88" i="3" s="1"/>
  <c r="N87" i="3"/>
  <c r="F87" i="3"/>
  <c r="S87" i="3" s="1"/>
  <c r="N86" i="3"/>
  <c r="F86" i="3"/>
  <c r="S86" i="3" s="1"/>
  <c r="N85" i="3"/>
  <c r="F85" i="3"/>
  <c r="Q85" i="3" s="1"/>
  <c r="S85" i="3" s="1"/>
  <c r="N84" i="3"/>
  <c r="F84" i="3"/>
  <c r="Q84" i="3" s="1"/>
  <c r="S84" i="3" s="1"/>
  <c r="Q83" i="3"/>
  <c r="S83" i="3" s="1"/>
  <c r="N83" i="3"/>
  <c r="F83" i="3"/>
  <c r="Q82" i="3"/>
  <c r="N82" i="3"/>
  <c r="F82" i="3"/>
  <c r="N81" i="3"/>
  <c r="F81" i="3"/>
  <c r="Q80" i="3"/>
  <c r="N80" i="3"/>
  <c r="F80" i="3"/>
  <c r="N79" i="3"/>
  <c r="F79" i="3"/>
  <c r="Q78" i="3"/>
  <c r="N78" i="3"/>
  <c r="F78" i="3"/>
  <c r="Q77" i="3"/>
  <c r="N77" i="3"/>
  <c r="F77" i="3"/>
  <c r="Q76" i="3"/>
  <c r="N76" i="3"/>
  <c r="F76" i="3"/>
  <c r="Q75" i="3"/>
  <c r="N75" i="3"/>
  <c r="F75" i="3"/>
  <c r="Q74" i="3"/>
  <c r="N74" i="3"/>
  <c r="F74" i="3"/>
  <c r="Q73" i="3"/>
  <c r="N73" i="3"/>
  <c r="F73" i="3"/>
  <c r="Q72" i="3"/>
  <c r="N72" i="3"/>
  <c r="F72" i="3"/>
  <c r="Q71" i="3"/>
  <c r="N71" i="3"/>
  <c r="F71" i="3"/>
  <c r="N70" i="3"/>
  <c r="F70" i="3"/>
  <c r="Q69" i="3"/>
  <c r="N69" i="3"/>
  <c r="F69" i="3"/>
  <c r="Q68" i="3"/>
  <c r="N68" i="3"/>
  <c r="F68" i="3"/>
  <c r="Q67" i="3"/>
  <c r="N67" i="3"/>
  <c r="F67" i="3"/>
  <c r="Q66" i="3"/>
  <c r="N66" i="3"/>
  <c r="F66" i="3"/>
  <c r="Q65" i="3"/>
  <c r="N65" i="3"/>
  <c r="F65" i="3"/>
  <c r="Q64" i="3"/>
  <c r="N64" i="3"/>
  <c r="F64" i="3"/>
  <c r="Q63" i="3"/>
  <c r="N63" i="3"/>
  <c r="F63" i="3"/>
  <c r="Q62" i="3"/>
  <c r="N62" i="3"/>
  <c r="F62" i="3"/>
  <c r="N61" i="3"/>
  <c r="F61" i="3"/>
  <c r="N60" i="3"/>
  <c r="F60" i="3"/>
  <c r="Q59" i="3"/>
  <c r="N59" i="3"/>
  <c r="F59" i="3"/>
  <c r="Q58" i="3"/>
  <c r="N58" i="3"/>
  <c r="F58" i="3"/>
  <c r="Q57" i="3"/>
  <c r="N57" i="3"/>
  <c r="F57" i="3"/>
  <c r="Q56" i="3"/>
  <c r="N56" i="3"/>
  <c r="F56" i="3"/>
  <c r="Q55" i="3"/>
  <c r="N55" i="3"/>
  <c r="F55" i="3"/>
  <c r="Q54" i="3"/>
  <c r="N54" i="3"/>
  <c r="F54" i="3"/>
  <c r="F53" i="3"/>
  <c r="Q52" i="3"/>
  <c r="F52" i="3"/>
  <c r="N49" i="3"/>
  <c r="F49" i="3"/>
  <c r="N46" i="3"/>
  <c r="S45" i="3"/>
  <c r="N45" i="3"/>
  <c r="F45" i="3"/>
  <c r="S43" i="3"/>
  <c r="N43" i="3"/>
  <c r="F43" i="3"/>
  <c r="S42" i="3"/>
  <c r="N42" i="3"/>
  <c r="F42" i="3"/>
  <c r="S41" i="3"/>
  <c r="N41" i="3"/>
  <c r="F41" i="3"/>
  <c r="S40" i="3"/>
  <c r="N40" i="3"/>
  <c r="F40" i="3"/>
  <c r="F39" i="3"/>
  <c r="N38" i="3"/>
  <c r="F38" i="3"/>
  <c r="N37" i="3"/>
  <c r="F37" i="3"/>
  <c r="N36" i="3"/>
  <c r="F36" i="3"/>
  <c r="N35" i="3"/>
  <c r="F35" i="3"/>
  <c r="N34" i="3"/>
  <c r="F34" i="3"/>
  <c r="N33" i="3"/>
  <c r="F33" i="3"/>
  <c r="N32" i="3"/>
  <c r="F32" i="3"/>
  <c r="N31" i="3"/>
  <c r="F31" i="3"/>
  <c r="N30" i="3"/>
  <c r="F30" i="3"/>
  <c r="N29" i="3"/>
  <c r="F29" i="3"/>
  <c r="N28" i="3"/>
  <c r="F28" i="3"/>
  <c r="N27" i="3"/>
  <c r="F27" i="3"/>
  <c r="N26" i="3"/>
  <c r="F26" i="3"/>
  <c r="N25" i="3"/>
  <c r="F25" i="3"/>
  <c r="N24" i="3"/>
  <c r="F24" i="3"/>
  <c r="N23" i="3"/>
  <c r="F23" i="3"/>
  <c r="N22" i="3"/>
  <c r="F22" i="3"/>
  <c r="N21" i="3"/>
  <c r="F21" i="3"/>
  <c r="N20" i="3"/>
  <c r="F20" i="3"/>
  <c r="N19" i="3"/>
  <c r="F19" i="3"/>
  <c r="N18" i="3"/>
  <c r="F18" i="3"/>
  <c r="N17" i="3"/>
  <c r="F17" i="3"/>
  <c r="N16" i="3"/>
  <c r="F16" i="3"/>
  <c r="N15" i="3"/>
  <c r="F15" i="3"/>
  <c r="N14" i="3"/>
  <c r="F14" i="3"/>
  <c r="N13" i="3"/>
  <c r="F13" i="3"/>
  <c r="N12" i="3"/>
  <c r="F12" i="3"/>
  <c r="N11" i="3"/>
  <c r="F11" i="3"/>
  <c r="N10" i="3"/>
  <c r="F10" i="3"/>
  <c r="N9" i="3"/>
  <c r="F9" i="3"/>
  <c r="N8" i="3"/>
  <c r="F8" i="3"/>
  <c r="Q7" i="3"/>
  <c r="S7" i="3" s="1"/>
  <c r="N7" i="3"/>
  <c r="F7" i="3"/>
  <c r="Q6" i="3"/>
  <c r="S6" i="3" s="1"/>
  <c r="N6" i="3"/>
  <c r="F6" i="3"/>
  <c r="N5" i="3"/>
  <c r="F5" i="3"/>
  <c r="F210" i="3" s="1"/>
  <c r="N4" i="3"/>
</calcChain>
</file>

<file path=xl/sharedStrings.xml><?xml version="1.0" encoding="utf-8"?>
<sst xmlns="http://schemas.openxmlformats.org/spreadsheetml/2006/main" count="1593" uniqueCount="541">
  <si>
    <t>Land Acquisition for industrial Park and other County Facilities</t>
  </si>
  <si>
    <t>Item/service codes</t>
  </si>
  <si>
    <t>Item/Service Description</t>
  </si>
  <si>
    <t>Estimated Unit Cost KES</t>
  </si>
  <si>
    <t>Unit of Issue</t>
  </si>
  <si>
    <t>Qty</t>
  </si>
  <si>
    <t>Totals</t>
  </si>
  <si>
    <t>Procurement Method</t>
  </si>
  <si>
    <t>Source of funds</t>
  </si>
  <si>
    <t>Charge accounts</t>
  </si>
  <si>
    <t>Reservations for Target Group %</t>
  </si>
  <si>
    <t>Margin of Preference for Local Contractors %</t>
  </si>
  <si>
    <t>1st Quarter</t>
  </si>
  <si>
    <t>2nd Quarter</t>
  </si>
  <si>
    <t>3rd Quarter</t>
  </si>
  <si>
    <t>4th Quarter</t>
  </si>
  <si>
    <t>Total budget</t>
  </si>
  <si>
    <t>Youth</t>
  </si>
  <si>
    <t>Women</t>
  </si>
  <si>
    <t>Pwds</t>
  </si>
  <si>
    <t>Citizens</t>
  </si>
  <si>
    <t>M000000004</t>
  </si>
  <si>
    <t>Printer or copier paper; A4, 80mg, one ream</t>
  </si>
  <si>
    <t>Reams</t>
  </si>
  <si>
    <t>Request for quotation</t>
  </si>
  <si>
    <t>CGOB</t>
  </si>
  <si>
    <t>0-4765-4765000301-00001001-0109044760-2211101-47600001-000</t>
  </si>
  <si>
    <t>M000013224</t>
  </si>
  <si>
    <t>Conqueror papers A4 - Blue and Cream</t>
  </si>
  <si>
    <t>M000001395</t>
  </si>
  <si>
    <t>Ball point pens; Drawing Pen Rotter 0.18,0.25,0.35 mm</t>
  </si>
  <si>
    <t>Packets</t>
  </si>
  <si>
    <t>M000001108</t>
  </si>
  <si>
    <t>Gel pens; Executive</t>
  </si>
  <si>
    <t>Packet</t>
  </si>
  <si>
    <t>M000010740</t>
  </si>
  <si>
    <t>Self adhesive note paper; Stick note pads medium</t>
  </si>
  <si>
    <t>Pcs</t>
  </si>
  <si>
    <t>M000010799</t>
  </si>
  <si>
    <t>Inks; STAMP PAD INK 25ML BLUE/VIOLET</t>
  </si>
  <si>
    <t>M000000015</t>
  </si>
  <si>
    <t>Standard envelopes; Brown, A3, one pkt of 25</t>
  </si>
  <si>
    <t>M000000016</t>
  </si>
  <si>
    <t>Standard envelopes; Brown, A4, one pkt of 25</t>
  </si>
  <si>
    <t>M000000017</t>
  </si>
  <si>
    <t>Envelopes A5 size 25's - Brown</t>
  </si>
  <si>
    <t>M000001087</t>
  </si>
  <si>
    <t>Folders; Tranparent</t>
  </si>
  <si>
    <t>M000092443</t>
  </si>
  <si>
    <t>Highlighter pens - Assorted</t>
  </si>
  <si>
    <t>M000010726</t>
  </si>
  <si>
    <t>Spring files</t>
  </si>
  <si>
    <t>M000006201</t>
  </si>
  <si>
    <t>Executive notebook A5</t>
  </si>
  <si>
    <t>M000000850</t>
  </si>
  <si>
    <t>BOOK, RECORD;COUNTER, FEINT MARGIN,A4,3 QUIRE</t>
  </si>
  <si>
    <t>M000008457</t>
  </si>
  <si>
    <t>Paper clips; 50mm</t>
  </si>
  <si>
    <t>M000000054</t>
  </si>
  <si>
    <t>Staple Remover;</t>
  </si>
  <si>
    <t>M000000060</t>
  </si>
  <si>
    <t>Stapler; medium</t>
  </si>
  <si>
    <t>M000000062</t>
  </si>
  <si>
    <t>Staple pins; 24/6, medium, packet of 5000</t>
  </si>
  <si>
    <t>M000000059</t>
  </si>
  <si>
    <t>Stapler; giant</t>
  </si>
  <si>
    <t>M000004726</t>
  </si>
  <si>
    <t>Staple pins; 23x17 Giant 1pkt</t>
  </si>
  <si>
    <t>M000000057</t>
  </si>
  <si>
    <t>Paper punching machines; Medium</t>
  </si>
  <si>
    <t>M000000058</t>
  </si>
  <si>
    <t>Paper punching machines; Giant</t>
  </si>
  <si>
    <t>M000009718</t>
  </si>
  <si>
    <t>Delivery forms or delivery books;DELIVERY NOTE BOOKS</t>
  </si>
  <si>
    <t>M000003700</t>
  </si>
  <si>
    <t>Drafting films; 750mmx20m roll</t>
  </si>
  <si>
    <t>Rolls</t>
  </si>
  <si>
    <t>M000006790</t>
  </si>
  <si>
    <t>Triangular scale rule</t>
  </si>
  <si>
    <t>M000001399</t>
  </si>
  <si>
    <t>Inks; Offset Litho, Dense Black</t>
  </si>
  <si>
    <t>M000008040</t>
  </si>
  <si>
    <t>Printer or facsimile toners</t>
  </si>
  <si>
    <t>M000000845</t>
  </si>
  <si>
    <t>CARTRIDGE, TONER; PHOTOCOPY MACHINE</t>
  </si>
  <si>
    <t>M000001394</t>
  </si>
  <si>
    <t>Ink cartridges; Plotter Catridges</t>
  </si>
  <si>
    <t>M000030892</t>
  </si>
  <si>
    <t>Extension cables 6 way</t>
  </si>
  <si>
    <t>M000000610</t>
  </si>
  <si>
    <t>MOUSE, DATA ENTRY;OPTICAL WHEEL,WITH SCROLL WHEEL</t>
  </si>
  <si>
    <t>M000004453</t>
  </si>
  <si>
    <t>DIGITAL CAMERA GPS</t>
  </si>
  <si>
    <t>REQUEST FOR QUOTATION</t>
  </si>
  <si>
    <t>0-4765-4765000301-00001001-0109044760-2210304-47600001-000</t>
  </si>
  <si>
    <t>M000000888</t>
  </si>
  <si>
    <t>CABINET, FIRE RESISTANT, 4 DRAWER, STEEL</t>
  </si>
  <si>
    <t>LS</t>
  </si>
  <si>
    <t>0-4765-4765000301-00001001-0109044760-2211103-47600001-000</t>
  </si>
  <si>
    <t>M000002769</t>
  </si>
  <si>
    <t>Customs uniforms</t>
  </si>
  <si>
    <t>0-4765-4765000301-00001001-0109044760-2211016-47600001-000</t>
  </si>
  <si>
    <t>0-4765-4765000301-00001001-0109044760-3110902-47600001-000</t>
  </si>
  <si>
    <t>S000000126</t>
  </si>
  <si>
    <t>Newspaper advertising 1/8 Black and White</t>
  </si>
  <si>
    <t>0-4765-4765000301-00001001-0109044760-2210504-47600001-000</t>
  </si>
  <si>
    <t>S000000030</t>
  </si>
  <si>
    <t>Hotel; Accomodation</t>
  </si>
  <si>
    <t>0-4765-4765000301-00001001-0109044760-2210302-47600001-000</t>
  </si>
  <si>
    <t>S000000039</t>
  </si>
  <si>
    <t>Catering Services</t>
  </si>
  <si>
    <t>0-4765-4765000301-00001001-0109044760-2210801-47600001-000</t>
  </si>
  <si>
    <t>S000000022</t>
  </si>
  <si>
    <t>Commercial airplane travel; Domestic</t>
  </si>
  <si>
    <t>0-4765-4765000301-00001001-0109044760-2210301-47600001-000</t>
  </si>
  <si>
    <t>S000000299</t>
  </si>
  <si>
    <t>Consultancy Services</t>
  </si>
  <si>
    <t>REQUEST FOR PROPOSAL</t>
  </si>
  <si>
    <t>S000000154</t>
  </si>
  <si>
    <t>Land surveying, Allotment letter processing and Title deed</t>
  </si>
  <si>
    <t>0-4765-4765000301-00001001-0109044760-2211324-47600001-000</t>
  </si>
  <si>
    <t>S000000840</t>
  </si>
  <si>
    <t>Training planning and development consultancy service:Consultancy for Feasibility study for office Premises</t>
  </si>
  <si>
    <t>LANDS - DEVELOPMENT</t>
  </si>
  <si>
    <t>M000004708</t>
  </si>
  <si>
    <t>OPEN TENDER</t>
  </si>
  <si>
    <t>1-4765-4765000301-00001001-0109044760- -47600001-000</t>
  </si>
  <si>
    <t xml:space="preserve">HOUSING RECURRENT </t>
  </si>
  <si>
    <t>0-4765-4765000301-00001001-0110014760-2211101-47600001-000</t>
  </si>
  <si>
    <t>M000001806</t>
  </si>
  <si>
    <t>Self Inking Stamp</t>
  </si>
  <si>
    <t>M000006016</t>
  </si>
  <si>
    <t>Glues; Liquid, 40g bottle</t>
  </si>
  <si>
    <t>M000011436</t>
  </si>
  <si>
    <t>Correction fluid; wite out for typing errors</t>
  </si>
  <si>
    <t>M000001130</t>
  </si>
  <si>
    <t>RECORD BOOK; COUNTER, 1QUIRE</t>
  </si>
  <si>
    <t>M000000976</t>
  </si>
  <si>
    <t>COMPUTER PERSONAL; LAPTOP</t>
  </si>
  <si>
    <t>0-4765-4765000301-00001001-0110014760-2210304-47600001-000</t>
  </si>
  <si>
    <t>M000009962</t>
  </si>
  <si>
    <t>Sanitary goods dispensers;sanitary equipment and incinirators</t>
  </si>
  <si>
    <t>0-4765-4765000301-00001001-0110014760-2211103-47600001-000</t>
  </si>
  <si>
    <t>0-4765-4765000301-00001001-0110014760-2211016-47600001-000</t>
  </si>
  <si>
    <t>0-4765-4765000301-00001001-0110014760-2210302-47600001-000</t>
  </si>
  <si>
    <t>0-4765-4765000301-00001001-0110014760-2210801-47600001-000</t>
  </si>
  <si>
    <t>0-4765-4765000301-00001001-0110014760-2210301-47600001-000</t>
  </si>
  <si>
    <t>S000000596</t>
  </si>
  <si>
    <t>Fence construction service;erection of perimeter fence</t>
  </si>
  <si>
    <t>0-4765-4765000301-00001001-0110014760- -47600001-000</t>
  </si>
  <si>
    <t>S000000027</t>
  </si>
  <si>
    <t>Renovation of buildings or landmarks or monuments; Major</t>
  </si>
  <si>
    <t>0-4765-4765000301-00001001-0111054760-2211101-47600001-000</t>
  </si>
  <si>
    <t>M000000006</t>
  </si>
  <si>
    <t>Carbon papers; A4 (one packet of 100)</t>
  </si>
  <si>
    <t>M000013299</t>
  </si>
  <si>
    <t>Toner Hp color laserjet CP4025</t>
  </si>
  <si>
    <t>Sets</t>
  </si>
  <si>
    <t>Ink cartridges; Plotter Catridges 19A</t>
  </si>
  <si>
    <t>M000000834</t>
  </si>
  <si>
    <t>CABLE, PRINTER</t>
  </si>
  <si>
    <t>0-4765-4765000301-00001001-0111054760-2210304-47600001-000</t>
  </si>
  <si>
    <t>0-4765-4765000301-00001001-0111054760-2211103-47600001-000</t>
  </si>
  <si>
    <t>0-4765-4765000301-00001001-0111054760-2211016-47600001-000</t>
  </si>
  <si>
    <t>0-4765-4765000301-00001001-0111054760-2210504-47600001-000</t>
  </si>
  <si>
    <t>S000000019</t>
  </si>
  <si>
    <t>Digital printing; Brochures, 1piece</t>
  </si>
  <si>
    <t>0-4765-4765000301-00001001-0111054760-2210502-47600001-000</t>
  </si>
  <si>
    <t>0-4765-4765000301-00001001-0111054760-2210302-47600001-000</t>
  </si>
  <si>
    <t>0-4765-4765000301-00001001-0111054760-2210801-47600001-000</t>
  </si>
  <si>
    <t>0-4765-4765000301-00001001-0111054760-2210399-47600001-000</t>
  </si>
  <si>
    <t>0-4765-4765000301-00001001-0111054760-2210301-47600001-000</t>
  </si>
  <si>
    <t>S000000066</t>
  </si>
  <si>
    <t>Conference Facility; Full board</t>
  </si>
  <si>
    <t>S000000369</t>
  </si>
  <si>
    <t>0-4765-4765000301-00001001-0111054760-2210904-47600001-000</t>
  </si>
  <si>
    <t>M000001069</t>
  </si>
  <si>
    <t>DIESEL FUEL</t>
  </si>
  <si>
    <t>0-4765-4765000301-00001001-0111054760-2211201-47600001-000</t>
  </si>
  <si>
    <t>S000000380</t>
  </si>
  <si>
    <t>0-4765-4765000301-00001001-0111054760-2220101-47600001-000</t>
  </si>
  <si>
    <t>S000000081</t>
  </si>
  <si>
    <t>Garbage collection or destruction or processing or disposal</t>
  </si>
  <si>
    <t>0-4765-4765000301-00001001-0111054760- -47600001-000</t>
  </si>
  <si>
    <t>M000008298</t>
  </si>
  <si>
    <t>Application form for Registration of valuation</t>
  </si>
  <si>
    <t>W000000013</t>
  </si>
  <si>
    <t>Construction of toilet</t>
  </si>
  <si>
    <t>1-4765-4765000301-00001001-0111054760- -47600001-000</t>
  </si>
  <si>
    <t>W000000042</t>
  </si>
  <si>
    <t>Market development</t>
  </si>
  <si>
    <t>W000000008</t>
  </si>
  <si>
    <t>Sidewalk construction and repair service;removal of cabro works and repaving of the front  walkway</t>
  </si>
  <si>
    <t>W000000002</t>
  </si>
  <si>
    <t>Drainage system construction service;repair and plumbing works</t>
  </si>
  <si>
    <t>TOTALS</t>
  </si>
  <si>
    <t>Motor Vehicle Maintainance</t>
  </si>
  <si>
    <t>M000091493</t>
  </si>
  <si>
    <t>Photocopying papers</t>
  </si>
  <si>
    <t>0-4765-4765000301-00001001-0131014760-2211101-47600001-000</t>
  </si>
  <si>
    <t>M000000031</t>
  </si>
  <si>
    <t>Box files</t>
  </si>
  <si>
    <t>pieces</t>
  </si>
  <si>
    <t>M000000033</t>
  </si>
  <si>
    <t>M000013425</t>
  </si>
  <si>
    <t>0-4765-4765000301-00001001-0131014760-2211101-47600001-003</t>
  </si>
  <si>
    <t>Toner kit-TK-4105</t>
  </si>
  <si>
    <t>0-4765-4765000301-00001001-0131014760-2211101-47600001-004</t>
  </si>
  <si>
    <t>M000000009</t>
  </si>
  <si>
    <t>3 Quire Note books</t>
  </si>
  <si>
    <t>0-4765-4765000301-00001001-0131014760-2211101-47600001-005</t>
  </si>
  <si>
    <t>Delivery books</t>
  </si>
  <si>
    <t>0-4765-4765000301-00001001-0131014760-2211101-47600001-006</t>
  </si>
  <si>
    <t>M000000002</t>
  </si>
  <si>
    <t>Foolscap</t>
  </si>
  <si>
    <t>0-4765-4765000301-00001001-0131014760-2211101-47600001-007</t>
  </si>
  <si>
    <t>M000000011</t>
  </si>
  <si>
    <t>Notebooks</t>
  </si>
  <si>
    <t>dozens</t>
  </si>
  <si>
    <t>0-4765-4765000301-00001001-0131014760-2211101-47600001-008</t>
  </si>
  <si>
    <t>M000000817</t>
  </si>
  <si>
    <t>FILE FOLDER; EXPANDABLE A4</t>
  </si>
  <si>
    <t>0-4765-4765000301-00001001-0131014760-2211101-47600001-009</t>
  </si>
  <si>
    <t>M000000994</t>
  </si>
  <si>
    <t>PAPER, CARBON;A4</t>
  </si>
  <si>
    <t>0-4765-4765000301-00001001-0131014760-2211101-47600001-010</t>
  </si>
  <si>
    <t>M000001446</t>
  </si>
  <si>
    <t>Ball point pens; Assorted</t>
  </si>
  <si>
    <t>0-4765-4765000301-00001001-0131014760-2211101-47600001-011</t>
  </si>
  <si>
    <t>M000004722</t>
  </si>
  <si>
    <t>Pens Executive</t>
  </si>
  <si>
    <t>0-4765-4765000301-00001001-0131014760-2211101-47600001-012</t>
  </si>
  <si>
    <t>M000000985</t>
  </si>
  <si>
    <t>Highlighters</t>
  </si>
  <si>
    <t>0-4765-4765000301-00001001-0131014760-2211101-47600001-013</t>
  </si>
  <si>
    <t>0-4765-4765000301-00001001-0131014760-2211101-47600001-014</t>
  </si>
  <si>
    <t>Standard envelopes; Brown, A5, one pkt of 25</t>
  </si>
  <si>
    <t>0-4765-4765000301-00001001-0131014760-2211101-47600001-015</t>
  </si>
  <si>
    <t>0-4765-4765000301-00001001-0131014760-2211101-47600001-016</t>
  </si>
  <si>
    <t>0-4765-4765000301-00001001-0131014760-2211101-47600001-017</t>
  </si>
  <si>
    <t>M000002946</t>
  </si>
  <si>
    <t>Flash disk</t>
  </si>
  <si>
    <t>No</t>
  </si>
  <si>
    <t>0-4765-4765000301-00001001-0131014760-2211101-47600001-018</t>
  </si>
  <si>
    <t>M000006126</t>
  </si>
  <si>
    <t>Clear binding covers</t>
  </si>
  <si>
    <t>packets</t>
  </si>
  <si>
    <t>0-4765-4765000301-00001001-0131014760-2211101-47600001-019</t>
  </si>
  <si>
    <t>M000001186</t>
  </si>
  <si>
    <t>Binding combs or strips; Spirals, Assorted, 1box</t>
  </si>
  <si>
    <t>0-4765-4765000301-00001001-0131014760-2211101-47600001-020</t>
  </si>
  <si>
    <t>M000011422</t>
  </si>
  <si>
    <t>Staplers</t>
  </si>
  <si>
    <t>0-4765-4765000301-00001001-0131014760-2211101-47600001-021</t>
  </si>
  <si>
    <t>M000002036</t>
  </si>
  <si>
    <t>Embossed binding covers</t>
  </si>
  <si>
    <t>Giant paper punch</t>
  </si>
  <si>
    <t>M000011456</t>
  </si>
  <si>
    <t>Staple  pins</t>
  </si>
  <si>
    <t>0-4765-4765000301-00001001-0131014760-2211101-47600001-022</t>
  </si>
  <si>
    <t>M000000429</t>
  </si>
  <si>
    <t xml:space="preserve"> Sanitary and Cleaning Materials, Supplies and Services</t>
  </si>
  <si>
    <t>NO</t>
  </si>
  <si>
    <t>0-4765-4765000301-00001001-0131014760-2211103-47600
001-000</t>
  </si>
  <si>
    <t>M000000181</t>
  </si>
  <si>
    <t>Supplies and Accessories for Computers and mobile phone</t>
  </si>
  <si>
    <t>0-4765-4765000301-00001001-0131014760-2210304-47600
001-000</t>
  </si>
  <si>
    <t>Lump sum</t>
  </si>
  <si>
    <t>FRAMEWORK AGREEMENT</t>
  </si>
  <si>
    <t>0-4765-4765000301-00001001-0131014760-2211310-47600001-000</t>
  </si>
  <si>
    <t>M000002774</t>
  </si>
  <si>
    <t>Purchase of Uniforms and Clothing-Staff including protective clothing for casual workers under municipality</t>
  </si>
  <si>
    <t>0-4765-4765000301-00001001-0131014760-2211016-47600
001-000</t>
  </si>
  <si>
    <t>Catering Services (receptions), Accommodation, Gifts, Food and Drinks -hosting KUSP assessment and inspection of works</t>
  </si>
  <si>
    <t>0-4765-4765000301-00001001-0131014760-2210801-47600
001-000</t>
  </si>
  <si>
    <t>S000001013</t>
  </si>
  <si>
    <t>Boards, Committees, Conferences and Seminars-Board members and staff with partners and related agencies</t>
  </si>
  <si>
    <t>0-4765-4765000301-00001001-0131014760-2210802-47600
001-000</t>
  </si>
  <si>
    <t>S000000264</t>
  </si>
  <si>
    <t>Accommodation - Domestic Travel -based on invitations, COG meetings, Development partners for Municipal staff and Board members -for peer learning</t>
  </si>
  <si>
    <t>0-4765-4765000301-00001001-0131014760-2210302-47600
001-000</t>
  </si>
  <si>
    <t>M000030205</t>
  </si>
  <si>
    <t>Travel Costs (airlines, bus, railway, mileage allowances, etc.) Executive and Board Members</t>
  </si>
  <si>
    <t>0-4765-4765000301-00001001-0131014760-2210301-47600
001-000</t>
  </si>
  <si>
    <t>S000000068</t>
  </si>
  <si>
    <t>Advertising, Awareness &amp; Publicity Campaigns for Municipality activities</t>
  </si>
  <si>
    <t>0-4765-4765000301-00001001-0131014760-2210504-47600
001-000</t>
  </si>
  <si>
    <t>M000090983</t>
  </si>
  <si>
    <t>Domestic Travel and Subs.-Others- Municipality Board members and Municipality staff to meetings and capacity building trainings</t>
  </si>
  <si>
    <t>0-4765-4765000301-00001001-0131014760-2210399-47600
001-000</t>
  </si>
  <si>
    <t>W000000040</t>
  </si>
  <si>
    <t>Development of stage infrastructure (barriers, booths, etc) Booking Offices</t>
  </si>
  <si>
    <t>1-4765-4765000301-00001001-0131014760-2210302-47600
001-000</t>
  </si>
  <si>
    <t>Improvement and Marking of parking yards (stage)</t>
  </si>
  <si>
    <t>W000000023</t>
  </si>
  <si>
    <t>Development of Recreational facilities at Green Stadium</t>
  </si>
  <si>
    <t>Land Acquisition for ICT hub and bomet stadium for Bomet county</t>
  </si>
  <si>
    <t xml:space="preserve">MUNICIPALITY - RECURRENT </t>
  </si>
  <si>
    <t>-</t>
  </si>
  <si>
    <t xml:space="preserve"> -</t>
  </si>
  <si>
    <t>0-4765-4765000301-00001001-0109044760-2640499 -47600001-000</t>
  </si>
  <si>
    <t>DEPARTMENT OF LANDS, HOUSING AND URBAN PLANNING &amp; MUNICIPALITY FY  2024/2025</t>
  </si>
  <si>
    <t>Motor Vehicle Insurance</t>
  </si>
  <si>
    <t>Cartridge/Toners</t>
  </si>
  <si>
    <t>KUSP (Municipal) / UIG</t>
  </si>
  <si>
    <t xml:space="preserve"> Development of county Urban institutional Development Strategy (CUIDS)</t>
  </si>
  <si>
    <t>REQUEST FO QUOTATION</t>
  </si>
  <si>
    <t>KUSP</t>
  </si>
  <si>
    <t>Valuation updates (Asset mapping system, Buying of Software, inventories)</t>
  </si>
  <si>
    <t>0-4765-4765000301-00001001-0131014760--47600001-000</t>
  </si>
  <si>
    <t>Mapping of Climate Resilience activities</t>
  </si>
  <si>
    <t>Policies regulations dialogues ( policy on funding model, environment and safeguard policy, urban and cities policy)</t>
  </si>
  <si>
    <t>Development of Revenue Database Systetm</t>
  </si>
  <si>
    <t>GIS Digitization and Digitalization</t>
  </si>
  <si>
    <t>Development of Biling System tools</t>
  </si>
  <si>
    <t>Analysis &amp; Design for Urban Improvement and funding Process( Project Feasibility Study)</t>
  </si>
  <si>
    <t>Fire Emmergency Response Plans</t>
  </si>
  <si>
    <t>Consultative Meeting with Business &amp; Private sector( citizen for a)</t>
  </si>
  <si>
    <t>Environmental Screening and waste Mnagement control System</t>
  </si>
  <si>
    <t>Resettlement Action Plans (ARAPS)</t>
  </si>
  <si>
    <t>Occupation, Health and Safety</t>
  </si>
  <si>
    <t>Special Equipments ( Survey Machines,environmental monitoring)</t>
  </si>
  <si>
    <t>Capacity Building, Training &amp; Peer Learning on Municipal Plans for stakeholders, Neighborhood associates, Municipal Board and Staff</t>
  </si>
  <si>
    <t>0-4765-4765000301-00001001-0131014760-2640499-47600001-000</t>
  </si>
  <si>
    <t>Catering Services- Accomondation-Domestic travel, COG meetings, Development Partners for Mucipal Stafff and Board Members</t>
  </si>
  <si>
    <t>0-4765-4765000301-00001001-0131014760- 2210801-47600001-000</t>
  </si>
  <si>
    <t>Purchase of Uniforms and Clothing- Municipal Staff</t>
  </si>
  <si>
    <t>0-4765-4765000301-00001001-0131014760-2211016-47600001-000</t>
  </si>
  <si>
    <t>Establishment of Urban Institution in Classified Urban Areas</t>
  </si>
  <si>
    <t>Purchase of Municipal Office Furniture, Renovation, Painting, tilling</t>
  </si>
  <si>
    <t>Purchase of General Office Equipment ( Computers, Laptops, Papers, Pens, forms, Small office Equipments etc)</t>
  </si>
  <si>
    <t>Publishing and Printing Services for Office activities</t>
  </si>
  <si>
    <t>0-4765-4765000301-00001001-0131014760-2210502-47600001-000</t>
  </si>
  <si>
    <t>HRM Systems ( Purchase of cabinets, filling systems, records/library)</t>
  </si>
  <si>
    <t>Genger Mainstreaming Programs</t>
  </si>
  <si>
    <t>Consultancy services Review of Bomet Municipality</t>
  </si>
  <si>
    <t>M000000082</t>
  </si>
  <si>
    <t>Purchase of office furniture</t>
  </si>
  <si>
    <t>0-4765-4765000301-00001001-0131014760-3111001-47600001-000</t>
  </si>
  <si>
    <t>URBAN</t>
  </si>
  <si>
    <t xml:space="preserve">LANDS </t>
  </si>
  <si>
    <t>Preparation of part Development Plans, Physical Advisory Plans for Public Institutions</t>
  </si>
  <si>
    <t xml:space="preserve">  -</t>
  </si>
  <si>
    <t>Fencing of Public Land</t>
  </si>
  <si>
    <t>Construction of External Toilets and Septic Tank in Sotik Phase  II houses</t>
  </si>
  <si>
    <t>1-4765-4765000301-00001001-0110014760- -47600001-000</t>
  </si>
  <si>
    <t>0-4765-4765000301-00001001-0109044760-47600001-000</t>
  </si>
  <si>
    <t>0-4765-4765000301-00001001-0111054760-2210802-47600001-000</t>
  </si>
  <si>
    <t>Construction of Sidewalk, Pendestrian footpath</t>
  </si>
  <si>
    <t>Lump Sum</t>
  </si>
  <si>
    <t>1-4765-4765000301-00001001-0131014760-2640499-47600
001-000</t>
  </si>
  <si>
    <t>Sidewalk construction and repair service;removal of cabro works and repaving of the front  walkway for Sotik Town</t>
  </si>
  <si>
    <t>0-4765-4765000401-00001001-0131014760-2211101-47600001-000</t>
  </si>
  <si>
    <t>0-4765-4765000401-00001001-0131014760-2211101-47600001-001</t>
  </si>
  <si>
    <t>0-4765-4765000401-00001001-0131014760-2211101-47600001-002</t>
  </si>
  <si>
    <t>0-4765-4765000301-00001001-0131014760-47600001-000</t>
  </si>
  <si>
    <t>LANDS</t>
  </si>
  <si>
    <t>DEPARTMENT NAME: LANDS, HOUSING, URBAN DEVELOPMENT AND MUNICIPALITY</t>
  </si>
  <si>
    <t>SUB ITEM</t>
  </si>
  <si>
    <t>SUB ITEM NAME</t>
  </si>
  <si>
    <t>APPROVED ESTIMATES FY2024/2025</t>
  </si>
  <si>
    <t xml:space="preserve"> PROJECTION FY 2025/2026 </t>
  </si>
  <si>
    <t xml:space="preserve"> PROJECTION FY 2026/2027 </t>
  </si>
  <si>
    <t>First Quarter</t>
  </si>
  <si>
    <t>Second Quarter</t>
  </si>
  <si>
    <t>Third Quarter</t>
  </si>
  <si>
    <t>Fourth Quarter</t>
  </si>
  <si>
    <t>Recurrent Expenditure</t>
  </si>
  <si>
    <t xml:space="preserve"> Electricity</t>
  </si>
  <si>
    <t xml:space="preserve"> Travel Costs (airlines, bus, railway, mileage allowances, etc.) -Executive level</t>
  </si>
  <si>
    <t>Domestic Travel and Subs.-Others- to capacity build and attend institutional meetings/trainings for surveyors and planners/valuers</t>
  </si>
  <si>
    <t xml:space="preserve"> Advertising, Awareness &amp; Publicity Campaigns</t>
  </si>
  <si>
    <t>Other Operating expenses- Community Participation on survey works and town planning activities across all wards</t>
  </si>
  <si>
    <t xml:space="preserve"> Catering Services (receptions), Accommodation, Gifts, Food and Drinks during meetings</t>
  </si>
  <si>
    <t xml:space="preserve"> Boards, Committees, Conferences and Seminars -Departmental committees e.g Land committees and Development Approval Committees, Compliance committees etc</t>
  </si>
  <si>
    <t>Gas Expenses-office</t>
  </si>
  <si>
    <t xml:space="preserve"> Accommodation - Domestic Travel general</t>
  </si>
  <si>
    <t xml:space="preserve"> Daily Subsistence Allowance -Field Survey works and planning</t>
  </si>
  <si>
    <t xml:space="preserve"> General Office Supplies (papers, pencils, forms, small office equipment etc)</t>
  </si>
  <si>
    <t>Supplies and Accessories for Computers and Printers and survey equipment</t>
  </si>
  <si>
    <t>County Lands committee/board</t>
  </si>
  <si>
    <t xml:space="preserve">Development Control committee operations </t>
  </si>
  <si>
    <t>Purchase of household and institutional appliances</t>
  </si>
  <si>
    <t>Total O&amp;M</t>
  </si>
  <si>
    <t>Other Recurrent Expenditure</t>
  </si>
  <si>
    <t>Identification, surveying, beaconing and Titling of public land (10 PI per ward)</t>
  </si>
  <si>
    <t>Titling Deed processing of all acquired land</t>
  </si>
  <si>
    <t>Preparation of Part Developments Plans - ownership documents for Public land</t>
  </si>
  <si>
    <t>Preparation of Physical Advisory Plans for Public Institutions (Health centres, ECDE, etc)</t>
  </si>
  <si>
    <t>Consultancy services  (Land Subdivision policy, Public land management policy)</t>
  </si>
  <si>
    <t>Consultancy services (town planning) of two market centres</t>
  </si>
  <si>
    <t>Total Other Recurrent</t>
  </si>
  <si>
    <t>Total Recurrent Expenditure</t>
  </si>
  <si>
    <t>DEVELOPMENT</t>
  </si>
  <si>
    <t>Land Acquisition (1 million per ward)</t>
  </si>
  <si>
    <t>land Acquisition for purchase of land for construction of Chepilat Market</t>
  </si>
  <si>
    <t>Fencing of public lands</t>
  </si>
  <si>
    <t>Development Total</t>
  </si>
  <si>
    <t>GRANDS TOTAL FOR LANDS</t>
  </si>
  <si>
    <t>HOUSING DEVELOPMENT</t>
  </si>
  <si>
    <t xml:space="preserve"> Travel Costs (airlines, bus, railway, mileage allowances, etc.) -Executive</t>
  </si>
  <si>
    <t>Other Operating expenses- Community Participation on housing and partnerships in housing to stakeholders</t>
  </si>
  <si>
    <t xml:space="preserve"> Catering Services (receptions), Accommodation, Gifts, Food and Drinks</t>
  </si>
  <si>
    <t xml:space="preserve"> Boards, Committees, Conferences and Seminars -for housing committee and County Housing Board</t>
  </si>
  <si>
    <t xml:space="preserve"> Accommodation - Domestic Travel -based on invitations, COG meetings, Development partners and State department of Housing, urban and Infrastructure.</t>
  </si>
  <si>
    <t xml:space="preserve"> Daily Subsistence Allowance -housing committees and Housing Board</t>
  </si>
  <si>
    <t>Supplies and Accessories for Computers and Printers</t>
  </si>
  <si>
    <t>Consultancy Services (Policy)</t>
  </si>
  <si>
    <t>Total Recurrent</t>
  </si>
  <si>
    <t>Development</t>
  </si>
  <si>
    <t>Construcion of External toilets and Septic tank in Sotik phase II Houses</t>
  </si>
  <si>
    <t xml:space="preserve">Renovation of offices </t>
  </si>
  <si>
    <t>Renovation of houses in Sotik</t>
  </si>
  <si>
    <t>Fencing of County Government Housing</t>
  </si>
  <si>
    <t>Total Housing Development</t>
  </si>
  <si>
    <t>TOTAL HOUSING</t>
  </si>
  <si>
    <t>URBAN MANAGEMENT</t>
  </si>
  <si>
    <t xml:space="preserve"> Water and sewerage charges</t>
  </si>
  <si>
    <t xml:space="preserve"> Telephone, Telex, Facsimile and Mobile Phone Services</t>
  </si>
  <si>
    <t xml:space="preserve"> Courier and Postal Services</t>
  </si>
  <si>
    <t xml:space="preserve"> Travel Costs (airlines, bus, railway, mileage allowances, etc.)-executive  </t>
  </si>
  <si>
    <t>Domestic Travel and Subs.- To capacity build and attend institutional meetings/trainings for urban planners, development control, solid management workshops and trainings</t>
  </si>
  <si>
    <t xml:space="preserve"> Publishing and Printing Services -magazines and fliers</t>
  </si>
  <si>
    <t xml:space="preserve"> Subscriptions to Newspapers, Magazines and Periodicals -Executive</t>
  </si>
  <si>
    <t xml:space="preserve"> Advertising, Awareness &amp; Publicity Campaigns-on waste management by</t>
  </si>
  <si>
    <t>Other Operating expenses- Community Participation on urban planning issues, town committee, market stakeholders etc</t>
  </si>
  <si>
    <t xml:space="preserve"> Catering Services (receptions), Accommodation, Gifts, Food and Drinks -Market stakeholder meetings</t>
  </si>
  <si>
    <t xml:space="preserve"> Seven (7) Town Administrative Units-Market committees ,</t>
  </si>
  <si>
    <r>
      <t xml:space="preserve">(Ksh.30,000 Pm *7 units *12 months) = </t>
    </r>
    <r>
      <rPr>
        <b/>
        <sz val="8"/>
        <rFont val="Tahoma"/>
        <family val="2"/>
      </rPr>
      <t>Ksh. 2,520,000</t>
    </r>
    <r>
      <rPr>
        <sz val="8"/>
        <rFont val="Tahoma"/>
        <family val="2"/>
      </rPr>
      <t xml:space="preserve"> and</t>
    </r>
  </si>
  <si>
    <t>Ksh. 1,000,000  for Headquarters Board and Committee Meetings), Conferences and seminars for market stakeholders.</t>
  </si>
  <si>
    <t>Gas Expenses</t>
  </si>
  <si>
    <t>Purchase of Uniforms and Clothing-Staff including protective clothing for casual workers</t>
  </si>
  <si>
    <t xml:space="preserve"> Accommodation - Domestic Travel based on invitations, COG meetings, Development partners and State department of Housing, Urban and Infrastructure.</t>
  </si>
  <si>
    <t xml:space="preserve"> Daily Subsistence Allowance -market and town stakeholders and supervisors</t>
  </si>
  <si>
    <t>Maintenance Expenses- Motor Vehicles-Heavy Garbage trucks and tractors allocated for solid waste collection and other department vehicles</t>
  </si>
  <si>
    <t xml:space="preserve"> Fuel- Motor Vehicles for survey, garbage trucks and tractors transporting garbage on a daily basis from all urban centers and markets in the entire county</t>
  </si>
  <si>
    <t xml:space="preserve"> Vehicle Insurance -Garbage trucks and tractors and other department   vehicles eg for survey</t>
  </si>
  <si>
    <t>Other Operating expenses- Community Participation on urban planning issues, Mogogosiek Town Committee</t>
  </si>
  <si>
    <t>Other Operating expenses- Community Participation on urban planning issues, Ndanai Town Committee</t>
  </si>
  <si>
    <t>Other Operating expenses- Community Participation on urban planning issues, Mulot Town Committee</t>
  </si>
  <si>
    <t>Outsourcing of Garbage collection</t>
  </si>
  <si>
    <t>Casual Labour</t>
  </si>
  <si>
    <t>Markets Development (fencing, gravelling, etc)</t>
  </si>
  <si>
    <t>Opening and grading of urban access roads</t>
  </si>
  <si>
    <t>Storm water drains in urban areas</t>
  </si>
  <si>
    <t>Development and maintanance of public toilets</t>
  </si>
  <si>
    <t>Opening and grading of urban access roads in Mogogosiek</t>
  </si>
  <si>
    <t>Opening and grading of urban access roads in Ndanai</t>
  </si>
  <si>
    <t>Opening and grading of urban access roads in Mulot</t>
  </si>
  <si>
    <r>
      <t> </t>
    </r>
    <r>
      <rPr>
        <b/>
        <sz val="8"/>
        <rFont val="Tahoma"/>
        <family val="2"/>
      </rPr>
      <t>TOTAL URBAN</t>
    </r>
  </si>
  <si>
    <t>BOMET MUNICIPALITY</t>
  </si>
  <si>
    <t>Basic salary</t>
  </si>
  <si>
    <t>Nssf</t>
  </si>
  <si>
    <t>House allowance</t>
  </si>
  <si>
    <t>Commuter</t>
  </si>
  <si>
    <t>Leave allowance</t>
  </si>
  <si>
    <t>Pension scheme</t>
  </si>
  <si>
    <t>TOTAL PERSONAL EMOLUMENTS</t>
  </si>
  <si>
    <t xml:space="preserve"> Travel Costs (airlines, bus, railway, mileage allowances, etc.) Executive and Board Members</t>
  </si>
  <si>
    <t xml:space="preserve"> Publishing and Printing Services</t>
  </si>
  <si>
    <t xml:space="preserve"> Subscriptions to Newspapers, Magazines and Periodicals</t>
  </si>
  <si>
    <t xml:space="preserve"> Advertising, Awareness &amp; Publicity Campaigns for Municipality activities</t>
  </si>
  <si>
    <t>Other Operating expenses- Community Participation on KUSP II programme</t>
  </si>
  <si>
    <t>Purchase of office furniture and equipments for municipal offices</t>
  </si>
  <si>
    <t xml:space="preserve"> Catering Services (receptions), Accommodation, Gifts, Food and Drinks -hosting KUSP assessment and inspection of works</t>
  </si>
  <si>
    <t xml:space="preserve"> Boards, Committees, Conferences and Seminars-Board members and staff with partners and related agencies</t>
  </si>
  <si>
    <t>Purchase of Uniforms and Clothing for municipal staff</t>
  </si>
  <si>
    <t xml:space="preserve"> Accommodation - Domestic Travel -based on invitations, COG meetings, Development partners for Municipal staff and Board members -for peer learning</t>
  </si>
  <si>
    <t xml:space="preserve"> Daily Subsistence Allowance -Board members and municipal staff and municipal stakeholders, business community, Municipal neighborhoods associations</t>
  </si>
  <si>
    <t xml:space="preserve"> Bank Service Commission and Charges</t>
  </si>
  <si>
    <t>Other Recurrent</t>
  </si>
  <si>
    <t>Consultancy services for Bomet Municipal Plans</t>
  </si>
  <si>
    <t>Fencing of Bomet Municipality fire station</t>
  </si>
  <si>
    <t>Maintainance of Bomet Market Infrastructure</t>
  </si>
  <si>
    <t>Construction of additional Booking offices in Bomet stage</t>
  </si>
  <si>
    <t>Improvement and Marking of additional parking lots in Bomet CBD</t>
  </si>
  <si>
    <t>Development of Recreational facilities in Bomet Green Stadium</t>
  </si>
  <si>
    <t>KUSP Urban Development Grant (UDG)</t>
  </si>
  <si>
    <t>Total Development</t>
  </si>
  <si>
    <t>Total Bomet Municipality</t>
  </si>
  <si>
    <t>KUSP- UIG</t>
  </si>
  <si>
    <t>Use of goods and services</t>
  </si>
  <si>
    <t>Development of county Urban Institutional Development Strategy( CUIDS)</t>
  </si>
  <si>
    <t>Valuation updates (assets mapping system, buying of soft ware, inventories)</t>
  </si>
  <si>
    <t>Policies regulations Dialogues(policy on funding model, environment and safeguard policy,Urban and Cities policy)</t>
  </si>
  <si>
    <t>Gender mainstreaming Programs</t>
  </si>
  <si>
    <t>Development of Revenue Database System</t>
  </si>
  <si>
    <t>GIS Digitization and digitilization</t>
  </si>
  <si>
    <t>Development of Billing System tools</t>
  </si>
  <si>
    <t>Analysis &amp; design for urban improvement and funding process( project feasibility study)</t>
  </si>
  <si>
    <t>Fire Emergency Response Plans</t>
  </si>
  <si>
    <t>Consultative meeting with business &amp; private sector( citizen fora)</t>
  </si>
  <si>
    <t>Environmental Screening and Waste management control system</t>
  </si>
  <si>
    <t>Resettlement Action Plans(ARAPS)</t>
  </si>
  <si>
    <t>Occupation, Health &amp; Safety plans</t>
  </si>
  <si>
    <t>Special equipments (surveying machines, environmental monitoring)</t>
  </si>
  <si>
    <t>Capacity Building, Training &amp; peer learning on municipal plans for stakeholders, neighborhood associates, municipal board and staff</t>
  </si>
  <si>
    <t>Catering services- accommondation- domestic travel, cog meetings, development partners for municipal staff and board members</t>
  </si>
  <si>
    <t>Daily Subsistence allowance for board members and municipal staff, seminars, business community and associattes</t>
  </si>
  <si>
    <t xml:space="preserve">  Purchase of Uniforms and Clothing - municipal Staff </t>
  </si>
  <si>
    <t xml:space="preserve">Establishment of urban institution in classified Urban areas </t>
  </si>
  <si>
    <t xml:space="preserve"> Purchase of Municipal office furniture, renovation, painting, tilling etc</t>
  </si>
  <si>
    <t>Purchase of  General Office Equipment ( computers, laptops, papers, pens, forms, small office equipment etc)</t>
  </si>
  <si>
    <t>Publishing and Printing services for office activities</t>
  </si>
  <si>
    <t>HRM systems ( purchase of cabinets filling system, records/library)</t>
  </si>
  <si>
    <t>GRAND KUSP TOTAL</t>
  </si>
  <si>
    <t>SOTIK MUNICIPALITY </t>
  </si>
  <si>
    <t>Consultancy services</t>
  </si>
  <si>
    <t>Rehabilitation of selected town roads in Sotik</t>
  </si>
  <si>
    <t xml:space="preserve">                           WORK PLAN FOR FINANCIAL YEAR 2024/2025</t>
  </si>
  <si>
    <t>Program</t>
  </si>
  <si>
    <t>Programme Total</t>
  </si>
  <si>
    <t>Sub-Programme</t>
  </si>
  <si>
    <t>Sub-programme Total</t>
  </si>
  <si>
    <t>Activity/Project/Description</t>
  </si>
  <si>
    <t>Cost of Activity/Project</t>
  </si>
  <si>
    <t>Quarter 1</t>
  </si>
  <si>
    <t>Quarter 2</t>
  </si>
  <si>
    <t>Quarter 3</t>
  </si>
  <si>
    <t>Quarter 4</t>
  </si>
  <si>
    <t>Administration, Planning and Support Services</t>
  </si>
  <si>
    <t>Land Administration and Management</t>
  </si>
  <si>
    <t>Land use Planning</t>
  </si>
  <si>
    <t>Land Bank</t>
  </si>
  <si>
    <t>Construction and equipping of County Land Registry</t>
  </si>
  <si>
    <t>Renovation of sub-county survey offices (500,000 per Sub-county)</t>
  </si>
  <si>
    <t>Housing Development</t>
  </si>
  <si>
    <t>Estate Management</t>
  </si>
  <si>
    <t>Securing government houses</t>
  </si>
  <si>
    <t>Urban Development</t>
  </si>
  <si>
    <t>(Ksh.30,000 Pm *7 units *12 months) = Ksh. 2,520,000 and</t>
  </si>
  <si>
    <t>Solid waste management</t>
  </si>
  <si>
    <t>Urban Infrastructure and Utilities</t>
  </si>
  <si>
    <t>Bomet Municipality</t>
  </si>
  <si>
    <t>Personnel Emolument</t>
  </si>
  <si>
    <t>Policy Development</t>
  </si>
  <si>
    <t>Bomet Municipality Infrastructures</t>
  </si>
  <si>
    <t>KUSP - UIG</t>
  </si>
  <si>
    <t>Sotik Municipality</t>
  </si>
  <si>
    <t>Sotik Municipality Infrastructures</t>
  </si>
  <si>
    <t>DEPARTMENT NAME: LHUP/MUNICIPALITY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</si>
</sst>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b/>
      <sz val="10"/>
      <color theme="1"/>
      <name val="Calibri"/>
      <family val="2"/>
    </font>
    <font>
      <sz val="1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7" fillId="6" borderId="0" applyNumberFormat="0" applyBorder="0" applyAlignment="0" applyProtection="0"/>
    <xf numFmtId="0" fontId="1" fillId="7" borderId="0" applyNumberFormat="0" applyBorder="0" applyAlignment="0" applyProtection="0"/>
  </cellStyleXfs>
  <cellXfs count="211">
    <xf numFmtId="0" fontId="0" fillId="0" borderId="0" xfId="0"/>
    <xf numFmtId="1" fontId="6" fillId="2" borderId="2" xfId="0" applyNumberFormat="1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 wrapText="1"/>
    </xf>
    <xf numFmtId="43" fontId="6" fillId="2" borderId="3" xfId="1" applyFont="1" applyFill="1" applyBorder="1" applyAlignment="1">
      <alignment horizontal="center" wrapText="1"/>
    </xf>
    <xf numFmtId="1" fontId="6" fillId="2" borderId="3" xfId="0" applyNumberFormat="1" applyFont="1" applyFill="1" applyBorder="1" applyAlignment="1">
      <alignment horizontal="center"/>
    </xf>
    <xf numFmtId="43" fontId="6" fillId="2" borderId="3" xfId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 wrapText="1"/>
    </xf>
    <xf numFmtId="43" fontId="3" fillId="0" borderId="4" xfId="1" applyFont="1" applyFill="1" applyBorder="1" applyAlignment="1">
      <alignment horizontal="center" wrapText="1"/>
    </xf>
    <xf numFmtId="1" fontId="6" fillId="2" borderId="5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/>
    <xf numFmtId="43" fontId="5" fillId="2" borderId="1" xfId="1" applyFont="1" applyFill="1" applyBorder="1" applyAlignment="1">
      <alignment horizontal="center"/>
    </xf>
    <xf numFmtId="41" fontId="6" fillId="2" borderId="1" xfId="0" applyNumberFormat="1" applyFont="1" applyFill="1" applyBorder="1" applyAlignment="1">
      <alignment horizontal="center" wrapText="1"/>
    </xf>
    <xf numFmtId="41" fontId="6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43" fontId="3" fillId="0" borderId="6" xfId="1" applyFont="1" applyFill="1" applyBorder="1" applyAlignment="1">
      <alignment horizontal="center" wrapText="1"/>
    </xf>
    <xf numFmtId="0" fontId="7" fillId="0" borderId="5" xfId="0" applyFont="1" applyBorder="1"/>
    <xf numFmtId="0" fontId="7" fillId="0" borderId="1" xfId="0" applyFont="1" applyBorder="1" applyAlignment="1">
      <alignment wrapText="1"/>
    </xf>
    <xf numFmtId="43" fontId="8" fillId="0" borderId="1" xfId="0" applyNumberFormat="1" applyFont="1" applyBorder="1"/>
    <xf numFmtId="0" fontId="8" fillId="0" borderId="1" xfId="0" applyFont="1" applyBorder="1" applyAlignment="1">
      <alignment horizontal="center"/>
    </xf>
    <xf numFmtId="41" fontId="8" fillId="0" borderId="1" xfId="0" applyNumberFormat="1" applyFont="1" applyBorder="1"/>
    <xf numFmtId="43" fontId="5" fillId="2" borderId="1" xfId="1" applyFont="1" applyFill="1" applyBorder="1" applyAlignment="1"/>
    <xf numFmtId="1" fontId="5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41" fontId="5" fillId="0" borderId="1" xfId="0" applyNumberFormat="1" applyFont="1" applyBorder="1"/>
    <xf numFmtId="41" fontId="5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41" fontId="4" fillId="0" borderId="1" xfId="1" applyNumberFormat="1" applyFont="1" applyFill="1" applyBorder="1" applyAlignment="1">
      <alignment wrapText="1"/>
    </xf>
    <xf numFmtId="41" fontId="3" fillId="0" borderId="6" xfId="1" applyNumberFormat="1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41" fontId="3" fillId="0" borderId="1" xfId="1" applyNumberFormat="1" applyFont="1" applyFill="1" applyBorder="1" applyAlignment="1">
      <alignment wrapText="1"/>
    </xf>
    <xf numFmtId="41" fontId="3" fillId="2" borderId="1" xfId="0" applyNumberFormat="1" applyFont="1" applyFill="1" applyBorder="1" applyAlignment="1">
      <alignment wrapText="1"/>
    </xf>
    <xf numFmtId="43" fontId="4" fillId="2" borderId="1" xfId="1" applyFont="1" applyFill="1" applyBorder="1" applyAlignment="1"/>
    <xf numFmtId="1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/>
    <xf numFmtId="1" fontId="4" fillId="2" borderId="1" xfId="0" applyNumberFormat="1" applyFont="1" applyFill="1" applyBorder="1" applyAlignment="1">
      <alignment horizontal="center" wrapText="1"/>
    </xf>
    <xf numFmtId="41" fontId="4" fillId="2" borderId="1" xfId="0" applyNumberFormat="1" applyFont="1" applyFill="1" applyBorder="1" applyAlignment="1">
      <alignment wrapText="1"/>
    </xf>
    <xf numFmtId="41" fontId="5" fillId="2" borderId="1" xfId="0" applyNumberFormat="1" applyFont="1" applyFill="1" applyBorder="1"/>
    <xf numFmtId="43" fontId="4" fillId="2" borderId="1" xfId="1" applyFont="1" applyFill="1" applyBorder="1" applyAlignment="1">
      <alignment wrapText="1"/>
    </xf>
    <xf numFmtId="43" fontId="4" fillId="0" borderId="1" xfId="1" applyFont="1" applyFill="1" applyBorder="1" applyAlignment="1">
      <alignment wrapText="1"/>
    </xf>
    <xf numFmtId="43" fontId="3" fillId="0" borderId="6" xfId="1" applyFont="1" applyFill="1" applyBorder="1" applyAlignment="1">
      <alignment wrapText="1"/>
    </xf>
    <xf numFmtId="1" fontId="5" fillId="2" borderId="1" xfId="0" applyNumberFormat="1" applyFont="1" applyFill="1" applyBorder="1"/>
    <xf numFmtId="41" fontId="6" fillId="2" borderId="1" xfId="0" applyNumberFormat="1" applyFont="1" applyFill="1" applyBorder="1" applyAlignment="1">
      <alignment wrapText="1"/>
    </xf>
    <xf numFmtId="43" fontId="3" fillId="0" borderId="1" xfId="1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43" fontId="3" fillId="2" borderId="1" xfId="1" applyFont="1" applyFill="1" applyBorder="1" applyAlignment="1"/>
    <xf numFmtId="1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 wrapText="1"/>
    </xf>
    <xf numFmtId="41" fontId="6" fillId="2" borderId="1" xfId="0" applyNumberFormat="1" applyFont="1" applyFill="1" applyBorder="1"/>
    <xf numFmtId="43" fontId="3" fillId="2" borderId="1" xfId="1" applyFont="1" applyFill="1" applyBorder="1" applyAlignment="1">
      <alignment wrapText="1"/>
    </xf>
    <xf numFmtId="43" fontId="5" fillId="0" borderId="1" xfId="0" applyNumberFormat="1" applyFont="1" applyBorder="1"/>
    <xf numFmtId="0" fontId="5" fillId="0" borderId="1" xfId="0" applyFont="1" applyBorder="1"/>
    <xf numFmtId="41" fontId="5" fillId="0" borderId="1" xfId="0" applyNumberFormat="1" applyFont="1" applyBorder="1" applyAlignment="1">
      <alignment wrapText="1"/>
    </xf>
    <xf numFmtId="43" fontId="5" fillId="0" borderId="1" xfId="0" applyNumberFormat="1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43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1" fontId="6" fillId="0" borderId="1" xfId="0" applyNumberFormat="1" applyFont="1" applyBorder="1" applyAlignment="1">
      <alignment horizontal="center" wrapText="1"/>
    </xf>
    <xf numFmtId="43" fontId="6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43" fontId="6" fillId="0" borderId="1" xfId="0" applyNumberFormat="1" applyFont="1" applyBorder="1"/>
    <xf numFmtId="0" fontId="3" fillId="0" borderId="1" xfId="0" applyFont="1" applyBorder="1" applyAlignment="1">
      <alignment wrapText="1"/>
    </xf>
    <xf numFmtId="41" fontId="6" fillId="0" borderId="1" xfId="0" applyNumberFormat="1" applyFont="1" applyBorder="1" applyAlignment="1">
      <alignment wrapText="1"/>
    </xf>
    <xf numFmtId="41" fontId="6" fillId="0" borderId="1" xfId="0" applyNumberFormat="1" applyFont="1" applyBorder="1"/>
    <xf numFmtId="43" fontId="6" fillId="0" borderId="1" xfId="0" applyNumberFormat="1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43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41" fontId="6" fillId="0" borderId="8" xfId="0" applyNumberFormat="1" applyFont="1" applyBorder="1" applyAlignment="1">
      <alignment horizontal="center" wrapText="1"/>
    </xf>
    <xf numFmtId="41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43" fontId="6" fillId="0" borderId="9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8" fillId="0" borderId="1" xfId="0" applyFont="1" applyBorder="1" applyAlignment="1">
      <alignment vertical="center" wrapText="1"/>
    </xf>
    <xf numFmtId="164" fontId="11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1" fontId="6" fillId="0" borderId="0" xfId="0" applyNumberFormat="1" applyFont="1" applyAlignment="1">
      <alignment wrapText="1"/>
    </xf>
    <xf numFmtId="41" fontId="6" fillId="0" borderId="0" xfId="0" applyNumberFormat="1" applyFont="1"/>
    <xf numFmtId="43" fontId="6" fillId="0" borderId="0" xfId="0" applyNumberFormat="1" applyFont="1" applyAlignment="1">
      <alignment wrapText="1"/>
    </xf>
    <xf numFmtId="0" fontId="8" fillId="0" borderId="5" xfId="0" applyFont="1" applyBorder="1" applyAlignment="1">
      <alignment horizontal="left"/>
    </xf>
    <xf numFmtId="49" fontId="7" fillId="0" borderId="1" xfId="0" applyNumberFormat="1" applyFont="1" applyBorder="1" applyAlignment="1">
      <alignment wrapText="1"/>
    </xf>
    <xf numFmtId="0" fontId="5" fillId="0" borderId="0" xfId="0" applyFont="1"/>
    <xf numFmtId="43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9" fillId="0" borderId="1" xfId="0" applyFont="1" applyBorder="1" applyAlignment="1">
      <alignment horizontal="center" wrapText="1"/>
    </xf>
    <xf numFmtId="43" fontId="4" fillId="2" borderId="1" xfId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wrapText="1"/>
    </xf>
    <xf numFmtId="41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164" fontId="4" fillId="2" borderId="1" xfId="1" applyNumberFormat="1" applyFont="1" applyFill="1" applyBorder="1"/>
    <xf numFmtId="0" fontId="11" fillId="0" borderId="1" xfId="0" applyFont="1" applyBorder="1"/>
    <xf numFmtId="164" fontId="4" fillId="0" borderId="1" xfId="1" applyNumberFormat="1" applyFont="1" applyFill="1" applyBorder="1"/>
    <xf numFmtId="0" fontId="11" fillId="0" borderId="6" xfId="0" applyFont="1" applyBorder="1"/>
    <xf numFmtId="164" fontId="4" fillId="2" borderId="6" xfId="1" applyNumberFormat="1" applyFont="1" applyFill="1" applyBorder="1"/>
    <xf numFmtId="43" fontId="4" fillId="2" borderId="1" xfId="1" applyFont="1" applyFill="1" applyBorder="1"/>
    <xf numFmtId="1" fontId="3" fillId="2" borderId="1" xfId="0" applyNumberFormat="1" applyFont="1" applyFill="1" applyBorder="1" applyAlignment="1">
      <alignment wrapText="1"/>
    </xf>
    <xf numFmtId="43" fontId="4" fillId="0" borderId="1" xfId="0" applyNumberFormat="1" applyFont="1" applyBorder="1" applyAlignment="1">
      <alignment horizontal="center"/>
    </xf>
    <xf numFmtId="43" fontId="4" fillId="0" borderId="1" xfId="1" applyFont="1" applyFill="1" applyBorder="1"/>
    <xf numFmtId="43" fontId="4" fillId="2" borderId="6" xfId="1" applyFont="1" applyFill="1" applyBorder="1"/>
    <xf numFmtId="0" fontId="4" fillId="2" borderId="1" xfId="0" applyFont="1" applyFill="1" applyBorder="1" applyAlignment="1">
      <alignment wrapText="1"/>
    </xf>
    <xf numFmtId="0" fontId="12" fillId="0" borderId="10" xfId="0" applyFont="1" applyBorder="1"/>
    <xf numFmtId="43" fontId="4" fillId="2" borderId="0" xfId="1" applyFont="1" applyFill="1" applyBorder="1"/>
    <xf numFmtId="0" fontId="7" fillId="0" borderId="11" xfId="0" applyFont="1" applyBorder="1"/>
    <xf numFmtId="0" fontId="8" fillId="0" borderId="12" xfId="0" applyFont="1" applyBorder="1" applyAlignment="1">
      <alignment vertical="center" wrapText="1"/>
    </xf>
    <xf numFmtId="43" fontId="4" fillId="2" borderId="12" xfId="1" applyFont="1" applyFill="1" applyBorder="1" applyAlignment="1">
      <alignment horizontal="right"/>
    </xf>
    <xf numFmtId="1" fontId="4" fillId="2" borderId="12" xfId="0" applyNumberFormat="1" applyFont="1" applyFill="1" applyBorder="1" applyAlignment="1">
      <alignment horizontal="center"/>
    </xf>
    <xf numFmtId="1" fontId="4" fillId="2" borderId="12" xfId="0" applyNumberFormat="1" applyFont="1" applyFill="1" applyBorder="1"/>
    <xf numFmtId="0" fontId="18" fillId="2" borderId="14" xfId="0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164" fontId="18" fillId="8" borderId="10" xfId="1" applyNumberFormat="1" applyFont="1" applyFill="1" applyBorder="1" applyAlignment="1">
      <alignment horizontal="center" vertical="center" wrapText="1"/>
    </xf>
    <xf numFmtId="164" fontId="18" fillId="9" borderId="10" xfId="1" applyNumberFormat="1" applyFont="1" applyFill="1" applyBorder="1" applyAlignment="1">
      <alignment horizontal="right" vertical="center" wrapText="1"/>
    </xf>
    <xf numFmtId="164" fontId="18" fillId="9" borderId="15" xfId="1" applyNumberFormat="1" applyFont="1" applyFill="1" applyBorder="1" applyAlignment="1">
      <alignment horizontal="right" vertical="center" wrapText="1"/>
    </xf>
    <xf numFmtId="17" fontId="20" fillId="9" borderId="1" xfId="2" applyNumberFormat="1" applyFont="1" applyFill="1" applyBorder="1" applyAlignment="1">
      <alignment vertical="center" wrapText="1"/>
    </xf>
    <xf numFmtId="43" fontId="20" fillId="10" borderId="1" xfId="1" applyFont="1" applyFill="1" applyBorder="1" applyAlignment="1">
      <alignment vertical="center" wrapText="1"/>
    </xf>
    <xf numFmtId="164" fontId="20" fillId="10" borderId="1" xfId="1" applyNumberFormat="1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right" vertical="center" wrapText="1"/>
    </xf>
    <xf numFmtId="164" fontId="19" fillId="8" borderId="10" xfId="1" applyNumberFormat="1" applyFont="1" applyFill="1" applyBorder="1" applyAlignment="1">
      <alignment horizontal="right" vertical="center" wrapText="1"/>
    </xf>
    <xf numFmtId="164" fontId="19" fillId="2" borderId="10" xfId="1" applyNumberFormat="1" applyFont="1" applyFill="1" applyBorder="1" applyAlignment="1">
      <alignment horizontal="right" vertical="center" wrapText="1"/>
    </xf>
    <xf numFmtId="164" fontId="19" fillId="2" borderId="15" xfId="1" applyNumberFormat="1" applyFont="1" applyFill="1" applyBorder="1" applyAlignment="1">
      <alignment horizontal="right" vertical="center" wrapText="1"/>
    </xf>
    <xf numFmtId="0" fontId="21" fillId="2" borderId="10" xfId="0" applyFont="1" applyFill="1" applyBorder="1" applyAlignment="1">
      <alignment wrapText="1"/>
    </xf>
    <xf numFmtId="0" fontId="21" fillId="10" borderId="10" xfId="0" applyFont="1" applyFill="1" applyBorder="1" applyAlignment="1">
      <alignment wrapText="1"/>
    </xf>
    <xf numFmtId="3" fontId="21" fillId="10" borderId="10" xfId="0" applyNumberFormat="1" applyFont="1" applyFill="1" applyBorder="1" applyAlignment="1">
      <alignment wrapText="1"/>
    </xf>
    <xf numFmtId="164" fontId="18" fillId="8" borderId="10" xfId="1" applyNumberFormat="1" applyFont="1" applyFill="1" applyBorder="1" applyAlignment="1">
      <alignment horizontal="right" vertical="center" wrapText="1"/>
    </xf>
    <xf numFmtId="164" fontId="18" fillId="2" borderId="10" xfId="1" applyNumberFormat="1" applyFont="1" applyFill="1" applyBorder="1" applyAlignment="1">
      <alignment horizontal="right" vertical="center" wrapText="1"/>
    </xf>
    <xf numFmtId="164" fontId="18" fillId="2" borderId="15" xfId="1" applyNumberFormat="1" applyFont="1" applyFill="1" applyBorder="1" applyAlignment="1">
      <alignment horizontal="right" vertical="center" wrapText="1"/>
    </xf>
    <xf numFmtId="0" fontId="19" fillId="2" borderId="10" xfId="0" applyFont="1" applyFill="1" applyBorder="1" applyAlignment="1">
      <alignment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22" fillId="0" borderId="0" xfId="0" applyFont="1"/>
    <xf numFmtId="0" fontId="16" fillId="0" borderId="0" xfId="0" applyFont="1"/>
    <xf numFmtId="0" fontId="0" fillId="0" borderId="0" xfId="0" applyAlignment="1">
      <alignment wrapText="1"/>
    </xf>
    <xf numFmtId="0" fontId="0" fillId="0" borderId="10" xfId="0" applyBorder="1"/>
    <xf numFmtId="0" fontId="22" fillId="11" borderId="10" xfId="0" applyFont="1" applyFill="1" applyBorder="1"/>
    <xf numFmtId="0" fontId="0" fillId="11" borderId="10" xfId="0" applyFill="1" applyBorder="1"/>
    <xf numFmtId="0" fontId="16" fillId="11" borderId="10" xfId="0" applyFont="1" applyFill="1" applyBorder="1"/>
    <xf numFmtId="0" fontId="0" fillId="11" borderId="10" xfId="0" applyFill="1" applyBorder="1" applyAlignment="1">
      <alignment wrapText="1"/>
    </xf>
    <xf numFmtId="0" fontId="0" fillId="0" borderId="15" xfId="0" applyBorder="1"/>
    <xf numFmtId="0" fontId="6" fillId="0" borderId="10" xfId="0" applyFont="1" applyBorder="1" applyAlignment="1">
      <alignment horizontal="left" wrapText="1"/>
    </xf>
    <xf numFmtId="0" fontId="3" fillId="2" borderId="10" xfId="0" applyFont="1" applyFill="1" applyBorder="1"/>
    <xf numFmtId="0" fontId="23" fillId="0" borderId="10" xfId="0" applyFont="1" applyBorder="1"/>
    <xf numFmtId="164" fontId="24" fillId="0" borderId="10" xfId="1" applyNumberFormat="1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/>
    </xf>
    <xf numFmtId="17" fontId="3" fillId="2" borderId="10" xfId="0" applyNumberFormat="1" applyFont="1" applyFill="1" applyBorder="1" applyAlignment="1">
      <alignment horizontal="center"/>
    </xf>
    <xf numFmtId="17" fontId="3" fillId="2" borderId="15" xfId="0" applyNumberFormat="1" applyFont="1" applyFill="1" applyBorder="1" applyAlignment="1">
      <alignment horizontal="center"/>
    </xf>
    <xf numFmtId="0" fontId="22" fillId="0" borderId="10" xfId="0" applyFont="1" applyBorder="1"/>
    <xf numFmtId="0" fontId="25" fillId="0" borderId="0" xfId="0" applyFont="1" applyAlignment="1">
      <alignment wrapText="1"/>
    </xf>
    <xf numFmtId="43" fontId="16" fillId="0" borderId="10" xfId="1" applyFont="1" applyBorder="1"/>
    <xf numFmtId="164" fontId="1" fillId="7" borderId="10" xfId="7" applyNumberFormat="1" applyBorder="1" applyAlignment="1">
      <alignment horizontal="right" vertical="center" wrapText="1"/>
    </xf>
    <xf numFmtId="0" fontId="1" fillId="7" borderId="10" xfId="7" applyBorder="1"/>
    <xf numFmtId="0" fontId="16" fillId="0" borderId="10" xfId="0" applyFont="1" applyBorder="1"/>
    <xf numFmtId="164" fontId="17" fillId="6" borderId="10" xfId="6" applyNumberFormat="1" applyBorder="1" applyAlignment="1">
      <alignment horizontal="right" vertical="center" wrapText="1"/>
    </xf>
    <xf numFmtId="0" fontId="17" fillId="6" borderId="10" xfId="6" applyBorder="1"/>
    <xf numFmtId="0" fontId="17" fillId="6" borderId="15" xfId="6" applyBorder="1"/>
    <xf numFmtId="0" fontId="26" fillId="0" borderId="0" xfId="0" applyFont="1" applyAlignment="1">
      <alignment wrapText="1"/>
    </xf>
    <xf numFmtId="0" fontId="13" fillId="3" borderId="10" xfId="3" applyBorder="1"/>
    <xf numFmtId="0" fontId="16" fillId="0" borderId="0" xfId="0" applyFont="1" applyAlignment="1">
      <alignment wrapText="1"/>
    </xf>
    <xf numFmtId="3" fontId="16" fillId="0" borderId="10" xfId="0" applyNumberFormat="1" applyFont="1" applyBorder="1"/>
    <xf numFmtId="0" fontId="13" fillId="3" borderId="15" xfId="3" applyBorder="1"/>
    <xf numFmtId="0" fontId="0" fillId="0" borderId="10" xfId="0" applyBorder="1" applyAlignment="1">
      <alignment wrapText="1"/>
    </xf>
    <xf numFmtId="0" fontId="16" fillId="0" borderId="10" xfId="0" applyFont="1" applyBorder="1" applyAlignment="1">
      <alignment wrapText="1"/>
    </xf>
    <xf numFmtId="0" fontId="22" fillId="0" borderId="0" xfId="0" applyFont="1" applyAlignment="1">
      <alignment wrapText="1"/>
    </xf>
    <xf numFmtId="0" fontId="14" fillId="4" borderId="10" xfId="4" applyBorder="1"/>
    <xf numFmtId="0" fontId="14" fillId="4" borderId="0" xfId="4"/>
    <xf numFmtId="0" fontId="14" fillId="4" borderId="13" xfId="4" applyBorder="1"/>
    <xf numFmtId="0" fontId="14" fillId="4" borderId="20" xfId="4" applyBorder="1"/>
    <xf numFmtId="0" fontId="23" fillId="0" borderId="0" xfId="0" applyFont="1" applyAlignment="1">
      <alignment wrapText="1"/>
    </xf>
    <xf numFmtId="0" fontId="15" fillId="5" borderId="10" xfId="5" applyBorder="1"/>
    <xf numFmtId="0" fontId="15" fillId="5" borderId="15" xfId="5" applyBorder="1"/>
    <xf numFmtId="0" fontId="2" fillId="0" borderId="0" xfId="2"/>
    <xf numFmtId="0" fontId="22" fillId="0" borderId="10" xfId="0" applyFont="1" applyBorder="1" applyAlignment="1">
      <alignment wrapText="1"/>
    </xf>
    <xf numFmtId="0" fontId="27" fillId="0" borderId="0" xfId="0" applyFont="1" applyAlignment="1">
      <alignment wrapText="1"/>
    </xf>
    <xf numFmtId="0" fontId="18" fillId="2" borderId="17" xfId="0" applyFont="1" applyFill="1" applyBorder="1" applyAlignment="1">
      <alignment vertical="center" wrapText="1"/>
    </xf>
    <xf numFmtId="0" fontId="14" fillId="4" borderId="15" xfId="4" applyBorder="1"/>
    <xf numFmtId="41" fontId="6" fillId="2" borderId="3" xfId="0" applyNumberFormat="1" applyFont="1" applyFill="1" applyBorder="1" applyAlignment="1">
      <alignment horizontal="center" wrapText="1"/>
    </xf>
    <xf numFmtId="41" fontId="5" fillId="0" borderId="3" xfId="0" applyNumberFormat="1" applyFont="1" applyBorder="1" applyAlignment="1">
      <alignment horizontal="center"/>
    </xf>
    <xf numFmtId="0" fontId="18" fillId="2" borderId="18" xfId="0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vertical="center" wrapText="1"/>
    </xf>
    <xf numFmtId="164" fontId="19" fillId="8" borderId="15" xfId="1" applyNumberFormat="1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18" fillId="2" borderId="14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vertical="center" wrapText="1"/>
    </xf>
    <xf numFmtId="0" fontId="19" fillId="2" borderId="14" xfId="0" applyFont="1" applyFill="1" applyBorder="1" applyAlignment="1">
      <alignment horizontal="right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vertical="center" wrapText="1"/>
    </xf>
  </cellXfs>
  <cellStyles count="8">
    <cellStyle name="60% - Accent6" xfId="7" builtinId="52"/>
    <cellStyle name="Accent4" xfId="6" builtinId="41"/>
    <cellStyle name="Bad" xfId="4" builtinId="27"/>
    <cellStyle name="Comma" xfId="1" builtinId="3"/>
    <cellStyle name="Good" xfId="3" builtinId="26"/>
    <cellStyle name="Neutral" xfId="5" builtinId="2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1"/>
  <sheetViews>
    <sheetView zoomScale="85" zoomScaleNormal="85" workbookViewId="0">
      <pane xSplit="6" ySplit="3" topLeftCell="P207" activePane="bottomRight" state="frozen"/>
      <selection pane="topRight" activeCell="G1" sqref="G1"/>
      <selection pane="bottomLeft" activeCell="A4" sqref="A4"/>
      <selection pane="bottomRight" sqref="A1:S210"/>
    </sheetView>
  </sheetViews>
  <sheetFormatPr defaultRowHeight="15.5" x14ac:dyDescent="0.35"/>
  <cols>
    <col min="1" max="1" width="13.54296875" style="100" customWidth="1"/>
    <col min="2" max="2" width="48.81640625" style="104" bestFit="1" customWidth="1"/>
    <col min="3" max="3" width="16" style="106" bestFit="1" customWidth="1"/>
    <col min="4" max="4" width="12.453125" style="105" bestFit="1" customWidth="1"/>
    <col min="5" max="5" width="8.453125" style="100" bestFit="1" customWidth="1"/>
    <col min="6" max="6" width="16.1796875" style="106" customWidth="1"/>
    <col min="7" max="7" width="15.90625" style="104" bestFit="1" customWidth="1"/>
    <col min="8" max="8" width="11.08984375" style="105" customWidth="1"/>
    <col min="9" max="9" width="55.81640625" style="100" customWidth="1"/>
    <col min="10" max="10" width="7.1796875" style="100" bestFit="1" customWidth="1"/>
    <col min="11" max="11" width="9.6328125" style="100" bestFit="1" customWidth="1"/>
    <col min="12" max="12" width="7.36328125" style="100" bestFit="1" customWidth="1"/>
    <col min="13" max="13" width="9.7265625" style="100" bestFit="1" customWidth="1"/>
    <col min="14" max="14" width="14.81640625" style="100" bestFit="1" customWidth="1"/>
    <col min="15" max="15" width="15.1796875" style="100" bestFit="1" customWidth="1"/>
    <col min="16" max="16" width="15.6328125" style="100" bestFit="1" customWidth="1"/>
    <col min="17" max="17" width="15.1796875" style="100" bestFit="1" customWidth="1"/>
    <col min="18" max="18" width="14.54296875" style="100" bestFit="1" customWidth="1"/>
    <col min="19" max="19" width="15.1796875" style="100" bestFit="1" customWidth="1"/>
  </cols>
  <sheetData>
    <row r="1" spans="1:19" ht="16" thickBot="1" x14ac:dyDescent="0.4">
      <c r="A1" s="90" t="s">
        <v>301</v>
      </c>
      <c r="B1" s="91"/>
      <c r="C1" s="92"/>
      <c r="D1" s="93"/>
      <c r="E1" s="90"/>
      <c r="F1" s="92"/>
      <c r="G1" s="94"/>
      <c r="H1" s="93"/>
      <c r="I1" s="90"/>
      <c r="J1" s="95"/>
      <c r="K1" s="95"/>
      <c r="L1" s="95"/>
      <c r="M1" s="96"/>
      <c r="N1" s="90"/>
      <c r="O1" s="91"/>
      <c r="P1" s="91"/>
      <c r="Q1" s="91"/>
      <c r="R1" s="91"/>
      <c r="S1" s="97"/>
    </row>
    <row r="2" spans="1:19" ht="75.5" x14ac:dyDescent="0.35">
      <c r="A2" s="1" t="s">
        <v>1</v>
      </c>
      <c r="B2" s="2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2" t="s">
        <v>7</v>
      </c>
      <c r="H2" s="4" t="s">
        <v>8</v>
      </c>
      <c r="I2" s="4" t="s">
        <v>9</v>
      </c>
      <c r="J2" s="197" t="s">
        <v>10</v>
      </c>
      <c r="K2" s="198"/>
      <c r="L2" s="198"/>
      <c r="M2" s="198"/>
      <c r="N2" s="6" t="s">
        <v>11</v>
      </c>
      <c r="O2" s="7" t="s">
        <v>12</v>
      </c>
      <c r="P2" s="7" t="s">
        <v>13</v>
      </c>
      <c r="Q2" s="7" t="s">
        <v>14</v>
      </c>
      <c r="R2" s="7" t="s">
        <v>15</v>
      </c>
      <c r="S2" s="8" t="s">
        <v>16</v>
      </c>
    </row>
    <row r="3" spans="1:19" x14ac:dyDescent="0.35">
      <c r="A3" s="9"/>
      <c r="B3" s="10" t="s">
        <v>340</v>
      </c>
      <c r="C3" s="11"/>
      <c r="D3" s="12"/>
      <c r="E3" s="13"/>
      <c r="F3" s="14"/>
      <c r="G3" s="10"/>
      <c r="H3" s="12"/>
      <c r="I3" s="12"/>
      <c r="J3" s="15" t="s">
        <v>17</v>
      </c>
      <c r="K3" s="16" t="s">
        <v>18</v>
      </c>
      <c r="L3" s="16" t="s">
        <v>19</v>
      </c>
      <c r="M3" s="16" t="s">
        <v>20</v>
      </c>
      <c r="N3" s="17"/>
      <c r="O3" s="18"/>
      <c r="P3" s="19"/>
      <c r="Q3" s="18"/>
      <c r="R3" s="19"/>
      <c r="S3" s="20"/>
    </row>
    <row r="4" spans="1:19" ht="31" x14ac:dyDescent="0.35">
      <c r="A4" s="21" t="s">
        <v>21</v>
      </c>
      <c r="B4" s="22" t="s">
        <v>22</v>
      </c>
      <c r="C4" s="23">
        <v>1000</v>
      </c>
      <c r="D4" s="24" t="s">
        <v>23</v>
      </c>
      <c r="E4" s="25">
        <v>350</v>
      </c>
      <c r="F4" s="26">
        <f>C4*E4</f>
        <v>350000</v>
      </c>
      <c r="G4" s="27" t="s">
        <v>24</v>
      </c>
      <c r="H4" s="28" t="s">
        <v>25</v>
      </c>
      <c r="I4" s="29" t="s">
        <v>26</v>
      </c>
      <c r="J4" s="76">
        <v>0</v>
      </c>
      <c r="K4" s="31">
        <v>0</v>
      </c>
      <c r="L4" s="32" t="s">
        <v>298</v>
      </c>
      <c r="M4" s="31">
        <v>0</v>
      </c>
      <c r="N4" s="33">
        <f>SUM(J4:M4)</f>
        <v>0</v>
      </c>
      <c r="O4" s="34">
        <v>0</v>
      </c>
      <c r="P4" s="34">
        <v>175</v>
      </c>
      <c r="Q4" s="34">
        <v>175</v>
      </c>
      <c r="R4" s="34">
        <v>0</v>
      </c>
      <c r="S4" s="35">
        <v>350</v>
      </c>
    </row>
    <row r="5" spans="1:19" ht="31" x14ac:dyDescent="0.35">
      <c r="A5" s="21" t="s">
        <v>27</v>
      </c>
      <c r="B5" s="36" t="s">
        <v>28</v>
      </c>
      <c r="C5" s="23">
        <v>7000</v>
      </c>
      <c r="D5" s="24" t="s">
        <v>23</v>
      </c>
      <c r="E5" s="25">
        <v>20</v>
      </c>
      <c r="F5" s="26">
        <f t="shared" ref="F5:F45" si="0">C5*E5</f>
        <v>140000</v>
      </c>
      <c r="G5" s="27" t="s">
        <v>24</v>
      </c>
      <c r="H5" s="28" t="s">
        <v>25</v>
      </c>
      <c r="I5" s="29" t="s">
        <v>26</v>
      </c>
      <c r="J5" s="76">
        <v>0</v>
      </c>
      <c r="K5" s="31">
        <v>0</v>
      </c>
      <c r="L5" s="32" t="s">
        <v>298</v>
      </c>
      <c r="M5" s="31">
        <v>0</v>
      </c>
      <c r="N5" s="33">
        <f t="shared" ref="N5:N31" si="1">SUM(J5:M5)</f>
        <v>0</v>
      </c>
      <c r="O5" s="34">
        <v>0</v>
      </c>
      <c r="P5" s="37">
        <v>10</v>
      </c>
      <c r="Q5" s="34">
        <v>10</v>
      </c>
      <c r="R5" s="37">
        <v>0</v>
      </c>
      <c r="S5" s="35">
        <v>20</v>
      </c>
    </row>
    <row r="6" spans="1:19" ht="31" x14ac:dyDescent="0.35">
      <c r="A6" s="21" t="s">
        <v>29</v>
      </c>
      <c r="B6" s="22" t="s">
        <v>30</v>
      </c>
      <c r="C6" s="23">
        <v>700</v>
      </c>
      <c r="D6" s="24" t="s">
        <v>31</v>
      </c>
      <c r="E6" s="25">
        <v>5</v>
      </c>
      <c r="F6" s="26">
        <f t="shared" si="0"/>
        <v>3500</v>
      </c>
      <c r="G6" s="27" t="s">
        <v>24</v>
      </c>
      <c r="H6" s="28" t="s">
        <v>25</v>
      </c>
      <c r="I6" s="29" t="s">
        <v>26</v>
      </c>
      <c r="J6" s="76">
        <v>0</v>
      </c>
      <c r="K6" s="31">
        <v>0</v>
      </c>
      <c r="L6" s="32" t="s">
        <v>298</v>
      </c>
      <c r="M6" s="31">
        <v>0</v>
      </c>
      <c r="N6" s="33">
        <f t="shared" si="1"/>
        <v>0</v>
      </c>
      <c r="O6" s="34">
        <v>0</v>
      </c>
      <c r="P6" s="37">
        <v>5</v>
      </c>
      <c r="Q6" s="34">
        <f t="shared" ref="Q6:Q7" si="2">E6-O6</f>
        <v>5</v>
      </c>
      <c r="R6" s="37">
        <v>0</v>
      </c>
      <c r="S6" s="35">
        <f t="shared" ref="S6:S7" si="3">O6+Q6</f>
        <v>5</v>
      </c>
    </row>
    <row r="7" spans="1:19" ht="31" x14ac:dyDescent="0.35">
      <c r="A7" s="21" t="s">
        <v>32</v>
      </c>
      <c r="B7" s="22" t="s">
        <v>33</v>
      </c>
      <c r="C7" s="23">
        <v>3000</v>
      </c>
      <c r="D7" s="24" t="s">
        <v>34</v>
      </c>
      <c r="E7" s="25">
        <v>1</v>
      </c>
      <c r="F7" s="26">
        <f t="shared" si="0"/>
        <v>3000</v>
      </c>
      <c r="G7" s="27" t="s">
        <v>24</v>
      </c>
      <c r="H7" s="28" t="s">
        <v>25</v>
      </c>
      <c r="I7" s="29" t="s">
        <v>26</v>
      </c>
      <c r="J7" s="76">
        <v>0</v>
      </c>
      <c r="K7" s="31">
        <v>100</v>
      </c>
      <c r="L7" s="32" t="s">
        <v>298</v>
      </c>
      <c r="M7" s="31">
        <v>0</v>
      </c>
      <c r="N7" s="33">
        <f t="shared" si="1"/>
        <v>100</v>
      </c>
      <c r="O7" s="34"/>
      <c r="P7" s="37">
        <v>1</v>
      </c>
      <c r="Q7" s="34">
        <f t="shared" si="2"/>
        <v>1</v>
      </c>
      <c r="R7" s="37">
        <v>0</v>
      </c>
      <c r="S7" s="35">
        <f t="shared" si="3"/>
        <v>1</v>
      </c>
    </row>
    <row r="8" spans="1:19" ht="31" x14ac:dyDescent="0.35">
      <c r="A8" s="21" t="s">
        <v>35</v>
      </c>
      <c r="B8" s="22" t="s">
        <v>36</v>
      </c>
      <c r="C8" s="23">
        <v>100</v>
      </c>
      <c r="D8" s="24" t="s">
        <v>37</v>
      </c>
      <c r="E8" s="25">
        <v>19</v>
      </c>
      <c r="F8" s="26">
        <f t="shared" si="0"/>
        <v>1900</v>
      </c>
      <c r="G8" s="27" t="s">
        <v>24</v>
      </c>
      <c r="H8" s="28" t="s">
        <v>25</v>
      </c>
      <c r="I8" s="29" t="s">
        <v>26</v>
      </c>
      <c r="J8" s="76">
        <v>0</v>
      </c>
      <c r="K8" s="32">
        <v>100</v>
      </c>
      <c r="L8" s="32" t="s">
        <v>298</v>
      </c>
      <c r="M8" s="31">
        <v>0</v>
      </c>
      <c r="N8" s="33">
        <f t="shared" si="1"/>
        <v>100</v>
      </c>
      <c r="O8" s="34"/>
      <c r="P8" s="37">
        <v>19</v>
      </c>
      <c r="Q8" s="34"/>
      <c r="R8" s="37">
        <v>0</v>
      </c>
      <c r="S8" s="35">
        <v>19</v>
      </c>
    </row>
    <row r="9" spans="1:19" ht="31" x14ac:dyDescent="0.35">
      <c r="A9" s="21" t="s">
        <v>38</v>
      </c>
      <c r="B9" s="22" t="s">
        <v>39</v>
      </c>
      <c r="C9" s="23">
        <v>150</v>
      </c>
      <c r="D9" s="24" t="s">
        <v>37</v>
      </c>
      <c r="E9" s="25">
        <v>6</v>
      </c>
      <c r="F9" s="26">
        <f t="shared" si="0"/>
        <v>900</v>
      </c>
      <c r="G9" s="27" t="s">
        <v>24</v>
      </c>
      <c r="H9" s="28" t="s">
        <v>25</v>
      </c>
      <c r="I9" s="29" t="s">
        <v>26</v>
      </c>
      <c r="J9" s="76">
        <v>0</v>
      </c>
      <c r="K9" s="32">
        <v>100</v>
      </c>
      <c r="L9" s="32" t="s">
        <v>298</v>
      </c>
      <c r="M9" s="31">
        <v>0</v>
      </c>
      <c r="N9" s="33">
        <f t="shared" si="1"/>
        <v>100</v>
      </c>
      <c r="O9" s="34"/>
      <c r="P9" s="37">
        <v>6</v>
      </c>
      <c r="Q9" s="34"/>
      <c r="R9" s="37">
        <v>0</v>
      </c>
      <c r="S9" s="35">
        <v>6</v>
      </c>
    </row>
    <row r="10" spans="1:19" ht="31" x14ac:dyDescent="0.35">
      <c r="A10" s="21" t="s">
        <v>40</v>
      </c>
      <c r="B10" s="22" t="s">
        <v>41</v>
      </c>
      <c r="C10" s="23">
        <v>750</v>
      </c>
      <c r="D10" s="24" t="s">
        <v>31</v>
      </c>
      <c r="E10" s="25">
        <v>5</v>
      </c>
      <c r="F10" s="26">
        <f t="shared" si="0"/>
        <v>3750</v>
      </c>
      <c r="G10" s="27" t="s">
        <v>24</v>
      </c>
      <c r="H10" s="28" t="s">
        <v>25</v>
      </c>
      <c r="I10" s="29" t="s">
        <v>26</v>
      </c>
      <c r="J10" s="76">
        <v>0</v>
      </c>
      <c r="K10" s="32">
        <v>100</v>
      </c>
      <c r="L10" s="32" t="s">
        <v>298</v>
      </c>
      <c r="M10" s="31">
        <v>0</v>
      </c>
      <c r="N10" s="33">
        <f t="shared" si="1"/>
        <v>100</v>
      </c>
      <c r="O10" s="34"/>
      <c r="P10" s="37">
        <v>5</v>
      </c>
      <c r="Q10" s="34"/>
      <c r="R10" s="37">
        <v>0</v>
      </c>
      <c r="S10" s="35">
        <v>5</v>
      </c>
    </row>
    <row r="11" spans="1:19" ht="31" x14ac:dyDescent="0.35">
      <c r="A11" s="21" t="s">
        <v>42</v>
      </c>
      <c r="B11" s="22" t="s">
        <v>43</v>
      </c>
      <c r="C11" s="23">
        <v>500</v>
      </c>
      <c r="D11" s="24" t="s">
        <v>31</v>
      </c>
      <c r="E11" s="25">
        <v>10</v>
      </c>
      <c r="F11" s="26">
        <f t="shared" si="0"/>
        <v>5000</v>
      </c>
      <c r="G11" s="27" t="s">
        <v>24</v>
      </c>
      <c r="H11" s="28" t="s">
        <v>25</v>
      </c>
      <c r="I11" s="29" t="s">
        <v>26</v>
      </c>
      <c r="J11" s="76">
        <v>0</v>
      </c>
      <c r="K11" s="32">
        <v>100</v>
      </c>
      <c r="L11" s="32" t="s">
        <v>298</v>
      </c>
      <c r="M11" s="31">
        <v>0</v>
      </c>
      <c r="N11" s="33">
        <f t="shared" si="1"/>
        <v>100</v>
      </c>
      <c r="O11" s="34"/>
      <c r="P11" s="37">
        <v>10</v>
      </c>
      <c r="Q11" s="34"/>
      <c r="R11" s="37">
        <v>0</v>
      </c>
      <c r="S11" s="35">
        <v>10</v>
      </c>
    </row>
    <row r="12" spans="1:19" ht="31" x14ac:dyDescent="0.35">
      <c r="A12" s="21" t="s">
        <v>44</v>
      </c>
      <c r="B12" s="36" t="s">
        <v>45</v>
      </c>
      <c r="C12" s="23">
        <v>250</v>
      </c>
      <c r="D12" s="24" t="s">
        <v>31</v>
      </c>
      <c r="E12" s="25">
        <v>10</v>
      </c>
      <c r="F12" s="26">
        <f t="shared" si="0"/>
        <v>2500</v>
      </c>
      <c r="G12" s="27" t="s">
        <v>24</v>
      </c>
      <c r="H12" s="28" t="s">
        <v>25</v>
      </c>
      <c r="I12" s="29" t="s">
        <v>26</v>
      </c>
      <c r="J12" s="76">
        <v>0</v>
      </c>
      <c r="K12" s="31">
        <v>100</v>
      </c>
      <c r="L12" s="32" t="s">
        <v>298</v>
      </c>
      <c r="M12" s="31">
        <v>0</v>
      </c>
      <c r="N12" s="33">
        <f t="shared" si="1"/>
        <v>100</v>
      </c>
      <c r="O12" s="34"/>
      <c r="P12" s="37">
        <v>10</v>
      </c>
      <c r="Q12" s="34"/>
      <c r="R12" s="37">
        <v>0</v>
      </c>
      <c r="S12" s="35">
        <v>10</v>
      </c>
    </row>
    <row r="13" spans="1:19" ht="31" x14ac:dyDescent="0.35">
      <c r="A13" s="21" t="s">
        <v>46</v>
      </c>
      <c r="B13" s="22" t="s">
        <v>47</v>
      </c>
      <c r="C13" s="23">
        <v>50</v>
      </c>
      <c r="D13" s="24" t="s">
        <v>37</v>
      </c>
      <c r="E13" s="25">
        <v>30</v>
      </c>
      <c r="F13" s="26">
        <f t="shared" si="0"/>
        <v>1500</v>
      </c>
      <c r="G13" s="27" t="s">
        <v>24</v>
      </c>
      <c r="H13" s="28" t="s">
        <v>25</v>
      </c>
      <c r="I13" s="29" t="s">
        <v>26</v>
      </c>
      <c r="J13" s="76">
        <v>0</v>
      </c>
      <c r="K13" s="31">
        <v>100</v>
      </c>
      <c r="L13" s="32" t="s">
        <v>298</v>
      </c>
      <c r="M13" s="31">
        <v>0</v>
      </c>
      <c r="N13" s="33">
        <f t="shared" si="1"/>
        <v>100</v>
      </c>
      <c r="O13" s="34"/>
      <c r="P13" s="37">
        <v>30</v>
      </c>
      <c r="Q13" s="34"/>
      <c r="R13" s="37">
        <v>0</v>
      </c>
      <c r="S13" s="35">
        <v>30</v>
      </c>
    </row>
    <row r="14" spans="1:19" ht="31" x14ac:dyDescent="0.35">
      <c r="A14" s="21" t="s">
        <v>48</v>
      </c>
      <c r="B14" s="36" t="s">
        <v>49</v>
      </c>
      <c r="C14" s="23">
        <v>100</v>
      </c>
      <c r="D14" s="24" t="s">
        <v>37</v>
      </c>
      <c r="E14" s="25">
        <v>12</v>
      </c>
      <c r="F14" s="26">
        <f t="shared" si="0"/>
        <v>1200</v>
      </c>
      <c r="G14" s="27" t="s">
        <v>24</v>
      </c>
      <c r="H14" s="28" t="s">
        <v>25</v>
      </c>
      <c r="I14" s="29" t="s">
        <v>26</v>
      </c>
      <c r="J14" s="76">
        <v>0</v>
      </c>
      <c r="K14" s="31">
        <v>100</v>
      </c>
      <c r="L14" s="32" t="s">
        <v>298</v>
      </c>
      <c r="M14" s="31">
        <v>0</v>
      </c>
      <c r="N14" s="33">
        <f t="shared" si="1"/>
        <v>100</v>
      </c>
      <c r="O14" s="34"/>
      <c r="P14" s="25">
        <v>12</v>
      </c>
      <c r="Q14" s="34"/>
      <c r="R14" s="37">
        <v>0</v>
      </c>
      <c r="S14" s="25">
        <v>12</v>
      </c>
    </row>
    <row r="15" spans="1:19" ht="31" x14ac:dyDescent="0.35">
      <c r="A15" s="21" t="s">
        <v>50</v>
      </c>
      <c r="B15" s="36" t="s">
        <v>51</v>
      </c>
      <c r="C15" s="23">
        <v>150</v>
      </c>
      <c r="D15" s="24" t="s">
        <v>37</v>
      </c>
      <c r="E15" s="25">
        <v>50</v>
      </c>
      <c r="F15" s="26">
        <f t="shared" si="0"/>
        <v>7500</v>
      </c>
      <c r="G15" s="27" t="s">
        <v>24</v>
      </c>
      <c r="H15" s="28" t="s">
        <v>25</v>
      </c>
      <c r="I15" s="29" t="s">
        <v>26</v>
      </c>
      <c r="J15" s="76">
        <v>0</v>
      </c>
      <c r="K15" s="32">
        <v>100</v>
      </c>
      <c r="L15" s="32" t="s">
        <v>298</v>
      </c>
      <c r="M15" s="31">
        <v>0</v>
      </c>
      <c r="N15" s="33">
        <f t="shared" si="1"/>
        <v>100</v>
      </c>
      <c r="O15" s="34"/>
      <c r="P15" s="25">
        <v>50</v>
      </c>
      <c r="Q15" s="34"/>
      <c r="R15" s="37">
        <v>0</v>
      </c>
      <c r="S15" s="25">
        <v>50</v>
      </c>
    </row>
    <row r="16" spans="1:19" ht="31" x14ac:dyDescent="0.35">
      <c r="A16" s="21" t="s">
        <v>52</v>
      </c>
      <c r="B16" s="36" t="s">
        <v>53</v>
      </c>
      <c r="C16" s="23">
        <v>1000</v>
      </c>
      <c r="D16" s="24" t="s">
        <v>37</v>
      </c>
      <c r="E16" s="25">
        <v>6</v>
      </c>
      <c r="F16" s="26">
        <f t="shared" si="0"/>
        <v>6000</v>
      </c>
      <c r="G16" s="27" t="s">
        <v>24</v>
      </c>
      <c r="H16" s="28" t="s">
        <v>25</v>
      </c>
      <c r="I16" s="29" t="s">
        <v>26</v>
      </c>
      <c r="J16" s="76">
        <v>0</v>
      </c>
      <c r="K16" s="32">
        <v>100</v>
      </c>
      <c r="L16" s="32" t="s">
        <v>298</v>
      </c>
      <c r="M16" s="31">
        <v>0</v>
      </c>
      <c r="N16" s="33">
        <f t="shared" si="1"/>
        <v>100</v>
      </c>
      <c r="O16" s="34"/>
      <c r="P16" s="25">
        <v>6</v>
      </c>
      <c r="Q16" s="34"/>
      <c r="R16" s="37">
        <v>0</v>
      </c>
      <c r="S16" s="25">
        <v>6</v>
      </c>
    </row>
    <row r="17" spans="1:19" ht="31" x14ac:dyDescent="0.35">
      <c r="A17" s="21" t="s">
        <v>54</v>
      </c>
      <c r="B17" s="22" t="s">
        <v>55</v>
      </c>
      <c r="C17" s="23">
        <v>450</v>
      </c>
      <c r="D17" s="24" t="s">
        <v>37</v>
      </c>
      <c r="E17" s="25">
        <v>12</v>
      </c>
      <c r="F17" s="26">
        <f t="shared" si="0"/>
        <v>5400</v>
      </c>
      <c r="G17" s="27" t="s">
        <v>24</v>
      </c>
      <c r="H17" s="28" t="s">
        <v>25</v>
      </c>
      <c r="I17" s="29" t="s">
        <v>26</v>
      </c>
      <c r="J17" s="76">
        <v>0</v>
      </c>
      <c r="K17" s="32">
        <v>100</v>
      </c>
      <c r="L17" s="32" t="s">
        <v>298</v>
      </c>
      <c r="M17" s="31">
        <v>0</v>
      </c>
      <c r="N17" s="33">
        <f t="shared" si="1"/>
        <v>100</v>
      </c>
      <c r="O17" s="34"/>
      <c r="P17" s="25">
        <v>12</v>
      </c>
      <c r="Q17" s="34"/>
      <c r="R17" s="37">
        <v>0</v>
      </c>
      <c r="S17" s="25">
        <v>12</v>
      </c>
    </row>
    <row r="18" spans="1:19" ht="31" x14ac:dyDescent="0.35">
      <c r="A18" s="21" t="s">
        <v>56</v>
      </c>
      <c r="B18" s="22" t="s">
        <v>57</v>
      </c>
      <c r="C18" s="23">
        <v>150</v>
      </c>
      <c r="D18" s="24" t="s">
        <v>31</v>
      </c>
      <c r="E18" s="25">
        <v>6</v>
      </c>
      <c r="F18" s="26">
        <f t="shared" si="0"/>
        <v>900</v>
      </c>
      <c r="G18" s="27" t="s">
        <v>24</v>
      </c>
      <c r="H18" s="28" t="s">
        <v>25</v>
      </c>
      <c r="I18" s="29" t="s">
        <v>26</v>
      </c>
      <c r="J18" s="76">
        <v>0</v>
      </c>
      <c r="K18" s="32">
        <v>100</v>
      </c>
      <c r="L18" s="32" t="s">
        <v>298</v>
      </c>
      <c r="M18" s="31">
        <v>0</v>
      </c>
      <c r="N18" s="33">
        <f t="shared" si="1"/>
        <v>100</v>
      </c>
      <c r="O18" s="34"/>
      <c r="P18" s="25">
        <v>6</v>
      </c>
      <c r="Q18" s="34"/>
      <c r="R18" s="37">
        <v>0</v>
      </c>
      <c r="S18" s="25">
        <v>6</v>
      </c>
    </row>
    <row r="19" spans="1:19" ht="31" x14ac:dyDescent="0.35">
      <c r="A19" s="21" t="s">
        <v>58</v>
      </c>
      <c r="B19" s="22" t="s">
        <v>59</v>
      </c>
      <c r="C19" s="23">
        <v>50</v>
      </c>
      <c r="D19" s="24" t="s">
        <v>37</v>
      </c>
      <c r="E19" s="25">
        <v>15</v>
      </c>
      <c r="F19" s="26">
        <f t="shared" si="0"/>
        <v>750</v>
      </c>
      <c r="G19" s="27" t="s">
        <v>24</v>
      </c>
      <c r="H19" s="28" t="s">
        <v>25</v>
      </c>
      <c r="I19" s="29" t="s">
        <v>26</v>
      </c>
      <c r="J19" s="76">
        <v>0</v>
      </c>
      <c r="K19" s="32">
        <v>100</v>
      </c>
      <c r="L19" s="32" t="s">
        <v>298</v>
      </c>
      <c r="M19" s="31">
        <v>0</v>
      </c>
      <c r="N19" s="33">
        <f t="shared" si="1"/>
        <v>100</v>
      </c>
      <c r="O19" s="34"/>
      <c r="P19" s="25">
        <v>15</v>
      </c>
      <c r="Q19" s="34"/>
      <c r="R19" s="37">
        <v>0</v>
      </c>
      <c r="S19" s="25">
        <v>15</v>
      </c>
    </row>
    <row r="20" spans="1:19" ht="31" x14ac:dyDescent="0.35">
      <c r="A20" s="21" t="s">
        <v>60</v>
      </c>
      <c r="B20" s="22" t="s">
        <v>61</v>
      </c>
      <c r="C20" s="23">
        <v>300</v>
      </c>
      <c r="D20" s="24" t="s">
        <v>37</v>
      </c>
      <c r="E20" s="25">
        <v>5</v>
      </c>
      <c r="F20" s="26">
        <f t="shared" si="0"/>
        <v>1500</v>
      </c>
      <c r="G20" s="27" t="s">
        <v>24</v>
      </c>
      <c r="H20" s="28" t="s">
        <v>25</v>
      </c>
      <c r="I20" s="29" t="s">
        <v>26</v>
      </c>
      <c r="J20" s="76">
        <v>0</v>
      </c>
      <c r="K20" s="32">
        <v>100</v>
      </c>
      <c r="L20" s="32" t="s">
        <v>298</v>
      </c>
      <c r="M20" s="31">
        <v>0</v>
      </c>
      <c r="N20" s="33">
        <f t="shared" si="1"/>
        <v>100</v>
      </c>
      <c r="O20" s="34"/>
      <c r="P20" s="25">
        <v>5</v>
      </c>
      <c r="Q20" s="34"/>
      <c r="R20" s="37">
        <v>0</v>
      </c>
      <c r="S20" s="25">
        <v>5</v>
      </c>
    </row>
    <row r="21" spans="1:19" ht="31" x14ac:dyDescent="0.35">
      <c r="A21" s="21" t="s">
        <v>62</v>
      </c>
      <c r="B21" s="22" t="s">
        <v>63</v>
      </c>
      <c r="C21" s="23">
        <v>400</v>
      </c>
      <c r="D21" s="24" t="s">
        <v>31</v>
      </c>
      <c r="E21" s="25">
        <v>5</v>
      </c>
      <c r="F21" s="26">
        <f t="shared" si="0"/>
        <v>2000</v>
      </c>
      <c r="G21" s="27" t="s">
        <v>24</v>
      </c>
      <c r="H21" s="28" t="s">
        <v>25</v>
      </c>
      <c r="I21" s="29" t="s">
        <v>26</v>
      </c>
      <c r="J21" s="76">
        <v>0</v>
      </c>
      <c r="K21" s="32">
        <v>100</v>
      </c>
      <c r="L21" s="32" t="s">
        <v>298</v>
      </c>
      <c r="M21" s="31">
        <v>0</v>
      </c>
      <c r="N21" s="33">
        <f t="shared" si="1"/>
        <v>100</v>
      </c>
      <c r="O21" s="34"/>
      <c r="P21" s="25">
        <v>5</v>
      </c>
      <c r="Q21" s="34"/>
      <c r="R21" s="37">
        <v>0</v>
      </c>
      <c r="S21" s="25">
        <v>5</v>
      </c>
    </row>
    <row r="22" spans="1:19" ht="31" x14ac:dyDescent="0.35">
      <c r="A22" s="21" t="s">
        <v>64</v>
      </c>
      <c r="B22" s="22" t="s">
        <v>65</v>
      </c>
      <c r="C22" s="23">
        <v>5000</v>
      </c>
      <c r="D22" s="24" t="s">
        <v>37</v>
      </c>
      <c r="E22" s="25">
        <v>1</v>
      </c>
      <c r="F22" s="26">
        <f t="shared" si="0"/>
        <v>5000</v>
      </c>
      <c r="G22" s="27" t="s">
        <v>24</v>
      </c>
      <c r="H22" s="28" t="s">
        <v>25</v>
      </c>
      <c r="I22" s="29" t="s">
        <v>26</v>
      </c>
      <c r="J22" s="76">
        <v>0</v>
      </c>
      <c r="K22" s="32">
        <v>100</v>
      </c>
      <c r="L22" s="32" t="s">
        <v>298</v>
      </c>
      <c r="M22" s="31">
        <v>0</v>
      </c>
      <c r="N22" s="33">
        <f t="shared" si="1"/>
        <v>100</v>
      </c>
      <c r="O22" s="34"/>
      <c r="P22" s="25">
        <v>1</v>
      </c>
      <c r="Q22" s="34"/>
      <c r="R22" s="37">
        <v>0</v>
      </c>
      <c r="S22" s="25">
        <v>1</v>
      </c>
    </row>
    <row r="23" spans="1:19" ht="31" x14ac:dyDescent="0.35">
      <c r="A23" s="21" t="s">
        <v>66</v>
      </c>
      <c r="B23" s="22" t="s">
        <v>67</v>
      </c>
      <c r="C23" s="23">
        <v>400</v>
      </c>
      <c r="D23" s="24" t="s">
        <v>31</v>
      </c>
      <c r="E23" s="25">
        <v>5</v>
      </c>
      <c r="F23" s="26">
        <f t="shared" si="0"/>
        <v>2000</v>
      </c>
      <c r="G23" s="27" t="s">
        <v>24</v>
      </c>
      <c r="H23" s="28" t="s">
        <v>25</v>
      </c>
      <c r="I23" s="29" t="s">
        <v>26</v>
      </c>
      <c r="J23" s="76">
        <v>0</v>
      </c>
      <c r="K23" s="32">
        <v>100</v>
      </c>
      <c r="L23" s="32" t="s">
        <v>298</v>
      </c>
      <c r="M23" s="31">
        <v>0</v>
      </c>
      <c r="N23" s="33">
        <f t="shared" si="1"/>
        <v>100</v>
      </c>
      <c r="O23" s="34"/>
      <c r="P23" s="25">
        <v>5</v>
      </c>
      <c r="Q23" s="34"/>
      <c r="R23" s="37">
        <v>0</v>
      </c>
      <c r="S23" s="25">
        <v>5</v>
      </c>
    </row>
    <row r="24" spans="1:19" ht="31" x14ac:dyDescent="0.35">
      <c r="A24" s="21" t="s">
        <v>68</v>
      </c>
      <c r="B24" s="22" t="s">
        <v>69</v>
      </c>
      <c r="C24" s="23">
        <v>700</v>
      </c>
      <c r="D24" s="24" t="s">
        <v>37</v>
      </c>
      <c r="E24" s="25">
        <v>5</v>
      </c>
      <c r="F24" s="26">
        <f t="shared" si="0"/>
        <v>3500</v>
      </c>
      <c r="G24" s="27" t="s">
        <v>24</v>
      </c>
      <c r="H24" s="28" t="s">
        <v>25</v>
      </c>
      <c r="I24" s="29" t="s">
        <v>26</v>
      </c>
      <c r="J24" s="76">
        <v>0</v>
      </c>
      <c r="K24" s="32">
        <v>100</v>
      </c>
      <c r="L24" s="32" t="s">
        <v>298</v>
      </c>
      <c r="M24" s="31">
        <v>0</v>
      </c>
      <c r="N24" s="33">
        <f t="shared" si="1"/>
        <v>100</v>
      </c>
      <c r="O24" s="34"/>
      <c r="P24" s="25">
        <v>5</v>
      </c>
      <c r="Q24" s="34"/>
      <c r="R24" s="37">
        <v>0</v>
      </c>
      <c r="S24" s="25">
        <v>5</v>
      </c>
    </row>
    <row r="25" spans="1:19" ht="31" x14ac:dyDescent="0.35">
      <c r="A25" s="21" t="s">
        <v>70</v>
      </c>
      <c r="B25" s="22" t="s">
        <v>71</v>
      </c>
      <c r="C25" s="23">
        <v>5000</v>
      </c>
      <c r="D25" s="24" t="s">
        <v>37</v>
      </c>
      <c r="E25" s="25">
        <v>1</v>
      </c>
      <c r="F25" s="26">
        <f t="shared" si="0"/>
        <v>5000</v>
      </c>
      <c r="G25" s="27" t="s">
        <v>24</v>
      </c>
      <c r="H25" s="28" t="s">
        <v>25</v>
      </c>
      <c r="I25" s="29" t="s">
        <v>26</v>
      </c>
      <c r="J25" s="76">
        <v>0</v>
      </c>
      <c r="K25" s="32">
        <v>100</v>
      </c>
      <c r="L25" s="32" t="s">
        <v>298</v>
      </c>
      <c r="M25" s="31">
        <v>0</v>
      </c>
      <c r="N25" s="33">
        <f t="shared" si="1"/>
        <v>100</v>
      </c>
      <c r="O25" s="34"/>
      <c r="P25" s="25">
        <v>1</v>
      </c>
      <c r="Q25" s="34"/>
      <c r="R25" s="37">
        <v>0</v>
      </c>
      <c r="S25" s="25">
        <v>1</v>
      </c>
    </row>
    <row r="26" spans="1:19" ht="31" x14ac:dyDescent="0.35">
      <c r="A26" s="21" t="s">
        <v>72</v>
      </c>
      <c r="B26" s="22" t="s">
        <v>73</v>
      </c>
      <c r="C26" s="23">
        <v>600</v>
      </c>
      <c r="D26" s="24" t="s">
        <v>37</v>
      </c>
      <c r="E26" s="25">
        <v>2</v>
      </c>
      <c r="F26" s="26">
        <f t="shared" si="0"/>
        <v>1200</v>
      </c>
      <c r="G26" s="27" t="s">
        <v>24</v>
      </c>
      <c r="H26" s="28" t="s">
        <v>25</v>
      </c>
      <c r="I26" s="29" t="s">
        <v>26</v>
      </c>
      <c r="J26" s="76">
        <v>0</v>
      </c>
      <c r="K26" s="32">
        <v>100</v>
      </c>
      <c r="L26" s="32" t="s">
        <v>298</v>
      </c>
      <c r="M26" s="31">
        <v>0</v>
      </c>
      <c r="N26" s="33">
        <f t="shared" si="1"/>
        <v>100</v>
      </c>
      <c r="O26" s="34"/>
      <c r="P26" s="25">
        <v>2</v>
      </c>
      <c r="Q26" s="34"/>
      <c r="R26" s="37">
        <v>0</v>
      </c>
      <c r="S26" s="25">
        <v>2</v>
      </c>
    </row>
    <row r="27" spans="1:19" ht="31" x14ac:dyDescent="0.35">
      <c r="A27" s="21" t="s">
        <v>74</v>
      </c>
      <c r="B27" s="22" t="s">
        <v>75</v>
      </c>
      <c r="C27" s="23">
        <v>5000</v>
      </c>
      <c r="D27" s="24" t="s">
        <v>76</v>
      </c>
      <c r="E27" s="25">
        <v>5</v>
      </c>
      <c r="F27" s="26">
        <f t="shared" si="0"/>
        <v>25000</v>
      </c>
      <c r="G27" s="27" t="s">
        <v>24</v>
      </c>
      <c r="H27" s="28" t="s">
        <v>25</v>
      </c>
      <c r="I27" s="29" t="s">
        <v>26</v>
      </c>
      <c r="J27" s="76">
        <v>0</v>
      </c>
      <c r="K27" s="32">
        <v>100</v>
      </c>
      <c r="L27" s="32" t="s">
        <v>298</v>
      </c>
      <c r="M27" s="31">
        <v>0</v>
      </c>
      <c r="N27" s="33">
        <f t="shared" si="1"/>
        <v>100</v>
      </c>
      <c r="O27" s="34"/>
      <c r="P27" s="25">
        <v>5</v>
      </c>
      <c r="Q27" s="34"/>
      <c r="R27" s="37">
        <v>0</v>
      </c>
      <c r="S27" s="25">
        <v>5</v>
      </c>
    </row>
    <row r="28" spans="1:19" ht="31" x14ac:dyDescent="0.35">
      <c r="A28" s="21" t="s">
        <v>77</v>
      </c>
      <c r="B28" s="22" t="s">
        <v>78</v>
      </c>
      <c r="C28" s="23">
        <v>1500</v>
      </c>
      <c r="D28" s="24" t="s">
        <v>37</v>
      </c>
      <c r="E28" s="25">
        <v>5</v>
      </c>
      <c r="F28" s="26">
        <f t="shared" si="0"/>
        <v>7500</v>
      </c>
      <c r="G28" s="27" t="s">
        <v>24</v>
      </c>
      <c r="H28" s="28" t="s">
        <v>25</v>
      </c>
      <c r="I28" s="29" t="s">
        <v>26</v>
      </c>
      <c r="J28" s="76">
        <v>0</v>
      </c>
      <c r="K28" s="32">
        <v>100</v>
      </c>
      <c r="L28" s="32" t="s">
        <v>298</v>
      </c>
      <c r="M28" s="31">
        <v>0</v>
      </c>
      <c r="N28" s="33">
        <f t="shared" si="1"/>
        <v>100</v>
      </c>
      <c r="O28" s="34"/>
      <c r="P28" s="25">
        <v>5</v>
      </c>
      <c r="Q28" s="34"/>
      <c r="R28" s="37">
        <v>0</v>
      </c>
      <c r="S28" s="25">
        <v>5</v>
      </c>
    </row>
    <row r="29" spans="1:19" ht="31" x14ac:dyDescent="0.35">
      <c r="A29" s="21" t="s">
        <v>79</v>
      </c>
      <c r="B29" s="22" t="s">
        <v>80</v>
      </c>
      <c r="C29" s="23">
        <v>1500</v>
      </c>
      <c r="D29" s="24" t="s">
        <v>37</v>
      </c>
      <c r="E29" s="25">
        <v>6</v>
      </c>
      <c r="F29" s="26">
        <f t="shared" si="0"/>
        <v>9000</v>
      </c>
      <c r="G29" s="27" t="s">
        <v>24</v>
      </c>
      <c r="H29" s="28" t="s">
        <v>25</v>
      </c>
      <c r="I29" s="29" t="s">
        <v>26</v>
      </c>
      <c r="J29" s="76">
        <v>0</v>
      </c>
      <c r="K29" s="32">
        <v>100</v>
      </c>
      <c r="L29" s="32" t="s">
        <v>298</v>
      </c>
      <c r="M29" s="31">
        <v>0</v>
      </c>
      <c r="N29" s="33">
        <f t="shared" si="1"/>
        <v>100</v>
      </c>
      <c r="O29" s="34"/>
      <c r="P29" s="25">
        <v>6</v>
      </c>
      <c r="Q29" s="34"/>
      <c r="R29" s="37">
        <v>0</v>
      </c>
      <c r="S29" s="25">
        <v>6</v>
      </c>
    </row>
    <row r="30" spans="1:19" ht="31" x14ac:dyDescent="0.35">
      <c r="A30" s="21" t="s">
        <v>81</v>
      </c>
      <c r="B30" s="22" t="s">
        <v>82</v>
      </c>
      <c r="C30" s="23">
        <v>9500</v>
      </c>
      <c r="D30" s="24" t="s">
        <v>37</v>
      </c>
      <c r="E30" s="25">
        <v>1</v>
      </c>
      <c r="F30" s="26">
        <f t="shared" si="0"/>
        <v>9500</v>
      </c>
      <c r="G30" s="27" t="s">
        <v>24</v>
      </c>
      <c r="H30" s="28" t="s">
        <v>25</v>
      </c>
      <c r="I30" s="29" t="s">
        <v>26</v>
      </c>
      <c r="J30" s="76">
        <v>0</v>
      </c>
      <c r="K30" s="32">
        <v>100</v>
      </c>
      <c r="L30" s="32" t="s">
        <v>298</v>
      </c>
      <c r="M30" s="31">
        <v>0</v>
      </c>
      <c r="N30" s="33">
        <f t="shared" si="1"/>
        <v>100</v>
      </c>
      <c r="O30" s="34"/>
      <c r="P30" s="25">
        <v>1</v>
      </c>
      <c r="Q30" s="34"/>
      <c r="R30" s="37">
        <v>0</v>
      </c>
      <c r="S30" s="25">
        <v>1</v>
      </c>
    </row>
    <row r="31" spans="1:19" ht="31" x14ac:dyDescent="0.35">
      <c r="A31" s="21" t="s">
        <v>83</v>
      </c>
      <c r="B31" s="22" t="s">
        <v>84</v>
      </c>
      <c r="C31" s="23">
        <v>12500</v>
      </c>
      <c r="D31" s="24" t="s">
        <v>37</v>
      </c>
      <c r="E31" s="25">
        <v>1</v>
      </c>
      <c r="F31" s="26">
        <f t="shared" si="0"/>
        <v>12500</v>
      </c>
      <c r="G31" s="27" t="s">
        <v>24</v>
      </c>
      <c r="H31" s="28" t="s">
        <v>25</v>
      </c>
      <c r="I31" s="29" t="s">
        <v>26</v>
      </c>
      <c r="J31" s="76">
        <v>0</v>
      </c>
      <c r="K31" s="32">
        <v>100</v>
      </c>
      <c r="L31" s="32" t="s">
        <v>298</v>
      </c>
      <c r="M31" s="31">
        <v>0</v>
      </c>
      <c r="N31" s="33">
        <f t="shared" si="1"/>
        <v>100</v>
      </c>
      <c r="O31" s="34"/>
      <c r="P31" s="25">
        <v>1</v>
      </c>
      <c r="Q31" s="34"/>
      <c r="R31" s="37">
        <v>0</v>
      </c>
      <c r="S31" s="25">
        <v>1</v>
      </c>
    </row>
    <row r="32" spans="1:19" ht="31" x14ac:dyDescent="0.35">
      <c r="A32" s="21" t="s">
        <v>85</v>
      </c>
      <c r="B32" s="22" t="s">
        <v>86</v>
      </c>
      <c r="C32" s="23">
        <v>3000</v>
      </c>
      <c r="D32" s="24" t="s">
        <v>37</v>
      </c>
      <c r="E32" s="25">
        <v>3</v>
      </c>
      <c r="F32" s="26">
        <f t="shared" si="0"/>
        <v>9000</v>
      </c>
      <c r="G32" s="27" t="s">
        <v>24</v>
      </c>
      <c r="H32" s="28" t="s">
        <v>25</v>
      </c>
      <c r="I32" s="29" t="s">
        <v>26</v>
      </c>
      <c r="J32" s="76">
        <v>0</v>
      </c>
      <c r="K32" s="32">
        <v>100</v>
      </c>
      <c r="L32" s="32" t="s">
        <v>298</v>
      </c>
      <c r="M32" s="31">
        <v>0</v>
      </c>
      <c r="N32" s="38">
        <f t="shared" ref="N32:N38" si="4">SUM(K32:M32)</f>
        <v>100</v>
      </c>
      <c r="O32" s="34"/>
      <c r="P32" s="25">
        <v>3</v>
      </c>
      <c r="Q32" s="34"/>
      <c r="R32" s="37">
        <v>0</v>
      </c>
      <c r="S32" s="25">
        <v>3</v>
      </c>
    </row>
    <row r="33" spans="1:19" ht="31" x14ac:dyDescent="0.35">
      <c r="A33" s="21" t="s">
        <v>87</v>
      </c>
      <c r="B33" s="36" t="s">
        <v>88</v>
      </c>
      <c r="C33" s="23">
        <v>2000</v>
      </c>
      <c r="D33" s="24" t="s">
        <v>37</v>
      </c>
      <c r="E33" s="25">
        <v>3</v>
      </c>
      <c r="F33" s="26">
        <f t="shared" si="0"/>
        <v>6000</v>
      </c>
      <c r="G33" s="27" t="s">
        <v>24</v>
      </c>
      <c r="H33" s="28" t="s">
        <v>25</v>
      </c>
      <c r="I33" s="29" t="s">
        <v>26</v>
      </c>
      <c r="J33" s="76">
        <v>0</v>
      </c>
      <c r="K33" s="32">
        <v>100</v>
      </c>
      <c r="L33" s="32" t="s">
        <v>298</v>
      </c>
      <c r="M33" s="31">
        <v>0</v>
      </c>
      <c r="N33" s="38">
        <f t="shared" si="4"/>
        <v>100</v>
      </c>
      <c r="O33" s="34"/>
      <c r="P33" s="25">
        <v>3</v>
      </c>
      <c r="Q33" s="34"/>
      <c r="R33" s="37">
        <v>0</v>
      </c>
      <c r="S33" s="25">
        <v>3</v>
      </c>
    </row>
    <row r="34" spans="1:19" ht="31" x14ac:dyDescent="0.35">
      <c r="A34" s="21" t="s">
        <v>89</v>
      </c>
      <c r="B34" s="22" t="s">
        <v>90</v>
      </c>
      <c r="C34" s="23">
        <v>500</v>
      </c>
      <c r="D34" s="24" t="s">
        <v>37</v>
      </c>
      <c r="E34" s="25">
        <v>10</v>
      </c>
      <c r="F34" s="26">
        <f t="shared" si="0"/>
        <v>5000</v>
      </c>
      <c r="G34" s="27" t="s">
        <v>24</v>
      </c>
      <c r="H34" s="28" t="s">
        <v>25</v>
      </c>
      <c r="I34" s="29" t="s">
        <v>26</v>
      </c>
      <c r="J34" s="76">
        <v>0</v>
      </c>
      <c r="K34" s="32">
        <v>100</v>
      </c>
      <c r="L34" s="32" t="s">
        <v>298</v>
      </c>
      <c r="M34" s="31">
        <v>0</v>
      </c>
      <c r="N34" s="38">
        <f t="shared" si="4"/>
        <v>100</v>
      </c>
      <c r="O34" s="34"/>
      <c r="P34" s="25">
        <v>10</v>
      </c>
      <c r="Q34" s="34"/>
      <c r="R34" s="37">
        <v>0</v>
      </c>
      <c r="S34" s="25">
        <v>10</v>
      </c>
    </row>
    <row r="35" spans="1:19" ht="31" x14ac:dyDescent="0.35">
      <c r="A35" s="21" t="s">
        <v>91</v>
      </c>
      <c r="B35" s="22" t="s">
        <v>92</v>
      </c>
      <c r="C35" s="39">
        <v>250000</v>
      </c>
      <c r="D35" s="40" t="s">
        <v>37</v>
      </c>
      <c r="E35" s="41">
        <v>2</v>
      </c>
      <c r="F35" s="39">
        <f t="shared" si="0"/>
        <v>500000</v>
      </c>
      <c r="G35" s="42" t="s">
        <v>93</v>
      </c>
      <c r="H35" s="40" t="s">
        <v>25</v>
      </c>
      <c r="I35" s="29" t="s">
        <v>94</v>
      </c>
      <c r="J35" s="76">
        <v>0</v>
      </c>
      <c r="K35" s="32" t="s">
        <v>299</v>
      </c>
      <c r="L35" s="32" t="s">
        <v>298</v>
      </c>
      <c r="M35" s="44">
        <v>100</v>
      </c>
      <c r="N35" s="38">
        <f t="shared" si="4"/>
        <v>100</v>
      </c>
      <c r="O35" s="34"/>
      <c r="P35" s="41">
        <v>0</v>
      </c>
      <c r="Q35" s="34">
        <v>2</v>
      </c>
      <c r="R35" s="34">
        <v>0</v>
      </c>
      <c r="S35" s="41">
        <v>500000</v>
      </c>
    </row>
    <row r="36" spans="1:19" ht="31" x14ac:dyDescent="0.35">
      <c r="A36" s="21" t="s">
        <v>95</v>
      </c>
      <c r="B36" s="22" t="s">
        <v>96</v>
      </c>
      <c r="C36" s="39">
        <v>25000</v>
      </c>
      <c r="D36" s="40" t="s">
        <v>97</v>
      </c>
      <c r="E36" s="41">
        <v>4</v>
      </c>
      <c r="F36" s="39">
        <f t="shared" si="0"/>
        <v>100000</v>
      </c>
      <c r="G36" s="42" t="s">
        <v>93</v>
      </c>
      <c r="H36" s="40" t="s">
        <v>25</v>
      </c>
      <c r="I36" s="29" t="s">
        <v>98</v>
      </c>
      <c r="J36" s="76">
        <v>0</v>
      </c>
      <c r="K36" s="32">
        <v>100</v>
      </c>
      <c r="L36" s="32" t="s">
        <v>298</v>
      </c>
      <c r="M36" s="44">
        <v>0</v>
      </c>
      <c r="N36" s="38">
        <f t="shared" si="4"/>
        <v>100</v>
      </c>
      <c r="O36" s="34"/>
      <c r="P36" s="41">
        <v>0</v>
      </c>
      <c r="Q36" s="34">
        <v>100000</v>
      </c>
      <c r="R36" s="34">
        <v>0</v>
      </c>
      <c r="S36" s="41">
        <v>100000</v>
      </c>
    </row>
    <row r="37" spans="1:19" ht="31" x14ac:dyDescent="0.35">
      <c r="A37" s="21" t="s">
        <v>99</v>
      </c>
      <c r="B37" s="22" t="s">
        <v>100</v>
      </c>
      <c r="C37" s="39">
        <v>0</v>
      </c>
      <c r="D37" s="40" t="s">
        <v>97</v>
      </c>
      <c r="E37" s="41">
        <v>1</v>
      </c>
      <c r="F37" s="39">
        <f t="shared" si="0"/>
        <v>0</v>
      </c>
      <c r="G37" s="42" t="s">
        <v>93</v>
      </c>
      <c r="H37" s="40" t="s">
        <v>25</v>
      </c>
      <c r="I37" s="29" t="s">
        <v>101</v>
      </c>
      <c r="J37" s="76">
        <v>0</v>
      </c>
      <c r="K37" s="32">
        <v>100</v>
      </c>
      <c r="L37" s="32" t="s">
        <v>298</v>
      </c>
      <c r="M37" s="44">
        <v>0</v>
      </c>
      <c r="N37" s="38">
        <f t="shared" si="4"/>
        <v>100</v>
      </c>
      <c r="O37" s="34"/>
      <c r="P37" s="41">
        <v>0</v>
      </c>
      <c r="Q37" s="34"/>
      <c r="R37" s="34">
        <v>0</v>
      </c>
      <c r="S37" s="41">
        <v>0</v>
      </c>
    </row>
    <row r="38" spans="1:19" ht="31" x14ac:dyDescent="0.35">
      <c r="A38" s="21" t="s">
        <v>95</v>
      </c>
      <c r="B38" s="22" t="s">
        <v>96</v>
      </c>
      <c r="C38" s="39">
        <v>40000</v>
      </c>
      <c r="D38" s="40" t="s">
        <v>37</v>
      </c>
      <c r="E38" s="41">
        <v>1</v>
      </c>
      <c r="F38" s="39">
        <f t="shared" si="0"/>
        <v>40000</v>
      </c>
      <c r="G38" s="42" t="s">
        <v>93</v>
      </c>
      <c r="H38" s="40" t="s">
        <v>25</v>
      </c>
      <c r="I38" s="29" t="s">
        <v>102</v>
      </c>
      <c r="J38" s="76">
        <v>0</v>
      </c>
      <c r="K38" s="32">
        <v>100</v>
      </c>
      <c r="L38" s="32" t="s">
        <v>298</v>
      </c>
      <c r="M38" s="44">
        <v>0</v>
      </c>
      <c r="N38" s="38">
        <f t="shared" si="4"/>
        <v>100</v>
      </c>
      <c r="O38" s="34"/>
      <c r="P38" s="41">
        <v>0</v>
      </c>
      <c r="Q38" s="34">
        <v>1</v>
      </c>
      <c r="R38" s="34">
        <v>0</v>
      </c>
      <c r="S38" s="41">
        <v>1</v>
      </c>
    </row>
    <row r="39" spans="1:19" ht="31" x14ac:dyDescent="0.35">
      <c r="A39" s="21" t="s">
        <v>103</v>
      </c>
      <c r="B39" s="22" t="s">
        <v>104</v>
      </c>
      <c r="C39" s="39">
        <v>500000</v>
      </c>
      <c r="D39" s="40" t="s">
        <v>97</v>
      </c>
      <c r="E39" s="41">
        <v>1</v>
      </c>
      <c r="F39" s="39">
        <f t="shared" si="0"/>
        <v>500000</v>
      </c>
      <c r="G39" s="42" t="s">
        <v>93</v>
      </c>
      <c r="H39" s="40" t="s">
        <v>25</v>
      </c>
      <c r="I39" s="29" t="s">
        <v>105</v>
      </c>
      <c r="J39" s="43">
        <v>0</v>
      </c>
      <c r="K39" s="32">
        <v>100</v>
      </c>
      <c r="L39" s="43">
        <v>0</v>
      </c>
      <c r="M39" s="44">
        <v>100</v>
      </c>
      <c r="N39" s="38">
        <v>100</v>
      </c>
      <c r="O39" s="46"/>
      <c r="P39" s="41">
        <v>0</v>
      </c>
      <c r="Q39" s="46">
        <v>250000</v>
      </c>
      <c r="R39" s="46">
        <v>250000</v>
      </c>
      <c r="S39" s="41">
        <v>500000</v>
      </c>
    </row>
    <row r="40" spans="1:19" ht="31" x14ac:dyDescent="0.35">
      <c r="A40" s="21" t="s">
        <v>106</v>
      </c>
      <c r="B40" s="22" t="s">
        <v>107</v>
      </c>
      <c r="C40" s="39">
        <v>500000</v>
      </c>
      <c r="D40" s="40" t="s">
        <v>97</v>
      </c>
      <c r="E40" s="41">
        <v>1</v>
      </c>
      <c r="F40" s="39">
        <f t="shared" si="0"/>
        <v>500000</v>
      </c>
      <c r="G40" s="42" t="s">
        <v>93</v>
      </c>
      <c r="H40" s="40" t="s">
        <v>25</v>
      </c>
      <c r="I40" s="29" t="s">
        <v>108</v>
      </c>
      <c r="J40" s="43">
        <v>0</v>
      </c>
      <c r="K40" s="32">
        <f>-N39127</f>
        <v>0</v>
      </c>
      <c r="L40" s="43">
        <v>0</v>
      </c>
      <c r="M40" s="44">
        <v>100</v>
      </c>
      <c r="N40" s="38">
        <f t="shared" ref="N40:N98" si="5">SUM(J40:M40)</f>
        <v>100</v>
      </c>
      <c r="O40" s="46">
        <v>0</v>
      </c>
      <c r="P40" s="41">
        <v>250000</v>
      </c>
      <c r="Q40" s="46">
        <v>250000</v>
      </c>
      <c r="R40" s="46">
        <v>0</v>
      </c>
      <c r="S40" s="47">
        <f>O40+P40+Q40</f>
        <v>500000</v>
      </c>
    </row>
    <row r="41" spans="1:19" ht="31" x14ac:dyDescent="0.35">
      <c r="A41" s="21" t="s">
        <v>109</v>
      </c>
      <c r="B41" s="22" t="s">
        <v>110</v>
      </c>
      <c r="C41" s="39">
        <v>500000</v>
      </c>
      <c r="D41" s="40" t="s">
        <v>97</v>
      </c>
      <c r="E41" s="41">
        <v>1</v>
      </c>
      <c r="F41" s="39">
        <f t="shared" si="0"/>
        <v>500000</v>
      </c>
      <c r="G41" s="42" t="s">
        <v>93</v>
      </c>
      <c r="H41" s="40" t="s">
        <v>25</v>
      </c>
      <c r="I41" s="29" t="s">
        <v>111</v>
      </c>
      <c r="J41" s="43">
        <v>0</v>
      </c>
      <c r="K41" s="32"/>
      <c r="L41" s="43">
        <v>0</v>
      </c>
      <c r="M41" s="44">
        <v>100</v>
      </c>
      <c r="N41" s="38">
        <f t="shared" si="5"/>
        <v>100</v>
      </c>
      <c r="O41" s="46">
        <v>0</v>
      </c>
      <c r="P41" s="41">
        <v>250000</v>
      </c>
      <c r="Q41" s="46">
        <v>250000</v>
      </c>
      <c r="R41" s="46">
        <v>0</v>
      </c>
      <c r="S41" s="47">
        <f t="shared" ref="S41:S90" si="6">O41+P41+Q41</f>
        <v>500000</v>
      </c>
    </row>
    <row r="42" spans="1:19" ht="31" x14ac:dyDescent="0.35">
      <c r="A42" s="21" t="s">
        <v>112</v>
      </c>
      <c r="B42" s="22" t="s">
        <v>113</v>
      </c>
      <c r="C42" s="26">
        <v>300000</v>
      </c>
      <c r="D42" s="40" t="s">
        <v>97</v>
      </c>
      <c r="E42" s="48">
        <v>1</v>
      </c>
      <c r="F42" s="39">
        <f t="shared" si="0"/>
        <v>300000</v>
      </c>
      <c r="G42" s="42" t="s">
        <v>93</v>
      </c>
      <c r="H42" s="40" t="s">
        <v>25</v>
      </c>
      <c r="I42" s="29" t="s">
        <v>114</v>
      </c>
      <c r="J42" s="49">
        <v>0</v>
      </c>
      <c r="K42" s="32"/>
      <c r="L42" s="49">
        <v>0</v>
      </c>
      <c r="M42" s="34">
        <v>100</v>
      </c>
      <c r="N42" s="38">
        <f t="shared" si="5"/>
        <v>100</v>
      </c>
      <c r="O42" s="46">
        <v>0</v>
      </c>
      <c r="P42" s="50">
        <v>150000</v>
      </c>
      <c r="Q42" s="46">
        <v>150000</v>
      </c>
      <c r="R42" s="50">
        <v>0</v>
      </c>
      <c r="S42" s="47">
        <f t="shared" si="6"/>
        <v>300000</v>
      </c>
    </row>
    <row r="43" spans="1:19" ht="31" x14ac:dyDescent="0.35">
      <c r="A43" s="21" t="s">
        <v>115</v>
      </c>
      <c r="B43" s="22" t="s">
        <v>116</v>
      </c>
      <c r="C43" s="39">
        <v>1500000</v>
      </c>
      <c r="D43" s="40" t="s">
        <v>97</v>
      </c>
      <c r="E43" s="41">
        <v>1</v>
      </c>
      <c r="F43" s="39">
        <f t="shared" si="0"/>
        <v>1500000</v>
      </c>
      <c r="G43" s="42" t="s">
        <v>117</v>
      </c>
      <c r="H43" s="40" t="s">
        <v>25</v>
      </c>
      <c r="I43" s="122" t="s">
        <v>300</v>
      </c>
      <c r="J43" s="43">
        <v>0</v>
      </c>
      <c r="K43" s="32"/>
      <c r="L43" s="43">
        <v>0</v>
      </c>
      <c r="M43" s="44">
        <v>100</v>
      </c>
      <c r="N43" s="38">
        <f t="shared" si="5"/>
        <v>100</v>
      </c>
      <c r="O43" s="46">
        <v>0</v>
      </c>
      <c r="P43" s="45">
        <v>0</v>
      </c>
      <c r="Q43" s="46">
        <v>1500000</v>
      </c>
      <c r="R43" s="46">
        <v>0</v>
      </c>
      <c r="S43" s="47">
        <f t="shared" si="6"/>
        <v>1500000</v>
      </c>
    </row>
    <row r="44" spans="1:19" ht="31" x14ac:dyDescent="0.35">
      <c r="A44" s="21" t="s">
        <v>118</v>
      </c>
      <c r="B44" s="22" t="s">
        <v>341</v>
      </c>
      <c r="C44" s="39">
        <v>2800000</v>
      </c>
      <c r="D44" s="40" t="s">
        <v>97</v>
      </c>
      <c r="E44" s="41">
        <v>1</v>
      </c>
      <c r="F44" s="39">
        <f t="shared" si="0"/>
        <v>2800000</v>
      </c>
      <c r="G44" s="42" t="s">
        <v>93</v>
      </c>
      <c r="H44" s="40" t="s">
        <v>25</v>
      </c>
      <c r="I44" s="122" t="s">
        <v>120</v>
      </c>
      <c r="J44" s="43" t="s">
        <v>342</v>
      </c>
      <c r="K44" s="32" t="s">
        <v>299</v>
      </c>
      <c r="L44" s="43" t="s">
        <v>299</v>
      </c>
      <c r="M44" s="44">
        <v>100</v>
      </c>
      <c r="N44" s="38">
        <v>100</v>
      </c>
      <c r="O44" s="46" t="s">
        <v>299</v>
      </c>
      <c r="P44" s="45">
        <v>1500000</v>
      </c>
      <c r="Q44" s="46">
        <v>1300000</v>
      </c>
      <c r="R44" s="46"/>
      <c r="S44" s="47">
        <v>2800000</v>
      </c>
    </row>
    <row r="45" spans="1:19" ht="31" x14ac:dyDescent="0.35">
      <c r="A45" s="21" t="s">
        <v>118</v>
      </c>
      <c r="B45" s="22" t="s">
        <v>119</v>
      </c>
      <c r="C45" s="39">
        <v>4000000</v>
      </c>
      <c r="D45" s="40" t="s">
        <v>97</v>
      </c>
      <c r="E45" s="41">
        <v>1</v>
      </c>
      <c r="F45" s="39">
        <f t="shared" si="0"/>
        <v>4000000</v>
      </c>
      <c r="G45" s="42" t="s">
        <v>93</v>
      </c>
      <c r="H45" s="40" t="s">
        <v>25</v>
      </c>
      <c r="I45" s="122" t="s">
        <v>120</v>
      </c>
      <c r="J45" s="43">
        <v>0</v>
      </c>
      <c r="K45" s="32"/>
      <c r="L45" s="43">
        <v>0</v>
      </c>
      <c r="M45" s="44">
        <v>100</v>
      </c>
      <c r="N45" s="38">
        <f t="shared" si="5"/>
        <v>100</v>
      </c>
      <c r="O45" s="46">
        <v>0</v>
      </c>
      <c r="P45" s="45">
        <v>2000000</v>
      </c>
      <c r="Q45" s="46">
        <v>2000000</v>
      </c>
      <c r="R45" s="46">
        <v>0</v>
      </c>
      <c r="S45" s="47">
        <f t="shared" si="6"/>
        <v>4000000</v>
      </c>
    </row>
    <row r="46" spans="1:19" ht="46.5" x14ac:dyDescent="0.35">
      <c r="A46" s="21" t="s">
        <v>121</v>
      </c>
      <c r="B46" s="22" t="s">
        <v>122</v>
      </c>
      <c r="C46" s="39">
        <v>1500000</v>
      </c>
      <c r="D46" s="40" t="s">
        <v>97</v>
      </c>
      <c r="E46" s="41">
        <v>1500000</v>
      </c>
      <c r="F46" s="39">
        <v>0</v>
      </c>
      <c r="G46" s="42" t="s">
        <v>93</v>
      </c>
      <c r="H46" s="40" t="s">
        <v>25</v>
      </c>
      <c r="I46" s="122" t="s">
        <v>300</v>
      </c>
      <c r="J46" s="38">
        <v>0</v>
      </c>
      <c r="K46" s="32"/>
      <c r="L46" s="43">
        <v>0</v>
      </c>
      <c r="M46" s="44">
        <v>100</v>
      </c>
      <c r="N46" s="38">
        <f t="shared" si="5"/>
        <v>100</v>
      </c>
      <c r="O46" s="46"/>
      <c r="P46" s="45">
        <v>1500000</v>
      </c>
      <c r="Q46" s="46"/>
      <c r="R46" s="46">
        <v>0</v>
      </c>
      <c r="S46" s="47">
        <v>1500000</v>
      </c>
    </row>
    <row r="47" spans="1:19" x14ac:dyDescent="0.35">
      <c r="A47" s="51"/>
      <c r="B47" s="52" t="s">
        <v>123</v>
      </c>
      <c r="C47" s="53"/>
      <c r="D47" s="54"/>
      <c r="E47" s="55"/>
      <c r="F47" s="39"/>
      <c r="G47" s="56"/>
      <c r="H47" s="54"/>
      <c r="I47" s="33"/>
      <c r="J47" s="38">
        <v>0</v>
      </c>
      <c r="K47" s="43">
        <v>100</v>
      </c>
      <c r="L47" s="38">
        <v>0</v>
      </c>
      <c r="M47" s="57">
        <v>0</v>
      </c>
      <c r="N47" s="38"/>
      <c r="O47" s="46"/>
      <c r="P47" s="58"/>
      <c r="Q47" s="46"/>
      <c r="R47" s="50"/>
      <c r="S47" s="47"/>
    </row>
    <row r="48" spans="1:19" ht="30" x14ac:dyDescent="0.35">
      <c r="A48" s="21"/>
      <c r="B48" s="86" t="s">
        <v>0</v>
      </c>
      <c r="C48" s="39"/>
      <c r="D48" s="40"/>
      <c r="E48" s="41"/>
      <c r="F48" s="39"/>
      <c r="G48" s="42"/>
      <c r="H48" s="40"/>
      <c r="I48" s="122"/>
      <c r="J48" s="38"/>
      <c r="K48" s="43">
        <v>100</v>
      </c>
      <c r="L48" s="38"/>
      <c r="M48" s="44"/>
      <c r="N48" s="38"/>
      <c r="O48" s="50"/>
      <c r="P48" s="45"/>
      <c r="Q48" s="46"/>
      <c r="R48" s="50"/>
      <c r="S48" s="47"/>
    </row>
    <row r="49" spans="1:19" ht="31" x14ac:dyDescent="0.35">
      <c r="A49" s="21" t="s">
        <v>124</v>
      </c>
      <c r="B49" s="36" t="s">
        <v>296</v>
      </c>
      <c r="C49" s="39">
        <v>50000000</v>
      </c>
      <c r="D49" s="40" t="s">
        <v>97</v>
      </c>
      <c r="E49" s="41">
        <v>1</v>
      </c>
      <c r="F49" s="39">
        <f>C49*E49</f>
        <v>50000000</v>
      </c>
      <c r="G49" s="42"/>
      <c r="H49" s="40" t="s">
        <v>25</v>
      </c>
      <c r="I49" s="122" t="s">
        <v>126</v>
      </c>
      <c r="J49" s="43">
        <v>0</v>
      </c>
      <c r="K49" s="43"/>
      <c r="L49" s="43">
        <v>0</v>
      </c>
      <c r="M49" s="44">
        <v>100</v>
      </c>
      <c r="N49" s="38">
        <f>SUM(J49:M49)</f>
        <v>100</v>
      </c>
      <c r="O49" s="50">
        <v>0</v>
      </c>
      <c r="P49" s="45">
        <v>25000000</v>
      </c>
      <c r="Q49" s="46">
        <v>15000000</v>
      </c>
      <c r="R49" s="50">
        <v>10000000</v>
      </c>
      <c r="S49" s="47">
        <v>50000000</v>
      </c>
    </row>
    <row r="50" spans="1:19" ht="31" x14ac:dyDescent="0.35">
      <c r="A50" s="21" t="s">
        <v>147</v>
      </c>
      <c r="B50" s="22" t="s">
        <v>343</v>
      </c>
      <c r="C50" s="39">
        <v>2000000</v>
      </c>
      <c r="D50" s="40" t="s">
        <v>97</v>
      </c>
      <c r="E50" s="41">
        <v>1</v>
      </c>
      <c r="F50" s="39">
        <v>2000000</v>
      </c>
      <c r="G50" s="42" t="s">
        <v>306</v>
      </c>
      <c r="H50" s="40" t="s">
        <v>25</v>
      </c>
      <c r="I50" s="122" t="s">
        <v>346</v>
      </c>
      <c r="J50" s="61">
        <v>0</v>
      </c>
      <c r="K50" s="61">
        <v>0</v>
      </c>
      <c r="L50" s="61">
        <v>0</v>
      </c>
      <c r="M50" s="31">
        <v>100</v>
      </c>
      <c r="N50" s="38">
        <f t="shared" ref="N50" si="7">SUM(J50:M50)</f>
        <v>100</v>
      </c>
      <c r="O50" s="50"/>
      <c r="P50" s="45">
        <v>2000000</v>
      </c>
      <c r="Q50" s="46">
        <v>0</v>
      </c>
      <c r="R50" s="50">
        <v>0</v>
      </c>
      <c r="S50" s="47">
        <v>2000000</v>
      </c>
    </row>
    <row r="51" spans="1:19" x14ac:dyDescent="0.35">
      <c r="A51" s="63"/>
      <c r="B51" s="64" t="s">
        <v>127</v>
      </c>
      <c r="C51" s="65"/>
      <c r="D51" s="66"/>
      <c r="E51" s="66"/>
      <c r="F51" s="67"/>
      <c r="G51" s="56"/>
      <c r="H51" s="54"/>
      <c r="I51" s="68"/>
      <c r="J51" s="69"/>
      <c r="K51" s="43">
        <v>100</v>
      </c>
      <c r="L51" s="69"/>
      <c r="M51" s="16"/>
      <c r="N51" s="38"/>
      <c r="O51" s="101"/>
      <c r="P51" s="70"/>
      <c r="Q51" s="46"/>
      <c r="R51" s="102"/>
      <c r="S51" s="47"/>
    </row>
    <row r="52" spans="1:19" ht="31" x14ac:dyDescent="0.35">
      <c r="A52" s="21" t="s">
        <v>21</v>
      </c>
      <c r="B52" s="22" t="s">
        <v>22</v>
      </c>
      <c r="C52" s="23">
        <v>1000</v>
      </c>
      <c r="D52" s="24" t="s">
        <v>23</v>
      </c>
      <c r="E52" s="25">
        <v>400</v>
      </c>
      <c r="F52" s="39">
        <f>C52*E52</f>
        <v>400000</v>
      </c>
      <c r="G52" s="42" t="s">
        <v>93</v>
      </c>
      <c r="H52" s="40" t="s">
        <v>25</v>
      </c>
      <c r="I52" s="29" t="s">
        <v>128</v>
      </c>
      <c r="J52" s="61">
        <v>100</v>
      </c>
      <c r="K52" s="61">
        <v>100</v>
      </c>
      <c r="L52" s="61">
        <f>-N528</f>
        <v>0</v>
      </c>
      <c r="M52" s="31">
        <v>0</v>
      </c>
      <c r="N52" s="38">
        <v>100</v>
      </c>
      <c r="P52" s="61">
        <v>200</v>
      </c>
      <c r="Q52" s="34">
        <f>E52-P52</f>
        <v>200</v>
      </c>
      <c r="R52" s="61">
        <v>0</v>
      </c>
      <c r="S52" s="35">
        <v>400</v>
      </c>
    </row>
    <row r="53" spans="1:19" ht="31" x14ac:dyDescent="0.35">
      <c r="A53" s="21" t="s">
        <v>27</v>
      </c>
      <c r="B53" s="36" t="s">
        <v>28</v>
      </c>
      <c r="C53" s="23">
        <v>7000</v>
      </c>
      <c r="D53" s="24" t="s">
        <v>23</v>
      </c>
      <c r="E53" s="25">
        <v>20</v>
      </c>
      <c r="F53" s="39">
        <f t="shared" ref="F53:F91" si="8">C53*E53</f>
        <v>140000</v>
      </c>
      <c r="G53" s="42" t="s">
        <v>93</v>
      </c>
      <c r="H53" s="40" t="s">
        <v>25</v>
      </c>
      <c r="I53" s="29" t="s">
        <v>128</v>
      </c>
      <c r="J53" s="61">
        <v>100</v>
      </c>
      <c r="K53" s="61">
        <v>100</v>
      </c>
      <c r="L53" s="61">
        <v>0</v>
      </c>
      <c r="M53" s="31">
        <v>0</v>
      </c>
      <c r="N53" s="38">
        <v>100</v>
      </c>
      <c r="P53" s="61">
        <v>10</v>
      </c>
      <c r="Q53" s="34">
        <v>10</v>
      </c>
      <c r="R53" s="61">
        <v>0</v>
      </c>
      <c r="S53" s="35">
        <v>20</v>
      </c>
    </row>
    <row r="54" spans="1:19" ht="31" x14ac:dyDescent="0.35">
      <c r="A54" s="21" t="s">
        <v>29</v>
      </c>
      <c r="B54" s="22" t="s">
        <v>30</v>
      </c>
      <c r="C54" s="23">
        <v>700</v>
      </c>
      <c r="D54" s="24" t="s">
        <v>31</v>
      </c>
      <c r="E54" s="25">
        <v>2</v>
      </c>
      <c r="F54" s="39">
        <f t="shared" si="8"/>
        <v>1400</v>
      </c>
      <c r="G54" s="42" t="s">
        <v>93</v>
      </c>
      <c r="H54" s="40" t="s">
        <v>25</v>
      </c>
      <c r="I54" s="29" t="s">
        <v>128</v>
      </c>
      <c r="J54" s="61">
        <v>0</v>
      </c>
      <c r="K54" s="61">
        <v>100</v>
      </c>
      <c r="L54" s="61"/>
      <c r="M54" s="31">
        <v>0</v>
      </c>
      <c r="N54" s="38">
        <f t="shared" si="5"/>
        <v>100</v>
      </c>
      <c r="P54" s="61">
        <v>1</v>
      </c>
      <c r="Q54" s="34">
        <f t="shared" ref="Q54:Q59" si="9">E54-P54</f>
        <v>1</v>
      </c>
      <c r="R54" s="61">
        <v>0</v>
      </c>
      <c r="S54" s="35">
        <v>2</v>
      </c>
    </row>
    <row r="55" spans="1:19" ht="31" x14ac:dyDescent="0.35">
      <c r="A55" s="21" t="s">
        <v>32</v>
      </c>
      <c r="B55" s="22" t="s">
        <v>33</v>
      </c>
      <c r="C55" s="23">
        <v>3000</v>
      </c>
      <c r="D55" s="24" t="s">
        <v>34</v>
      </c>
      <c r="E55" s="25">
        <v>2</v>
      </c>
      <c r="F55" s="39">
        <f t="shared" si="8"/>
        <v>6000</v>
      </c>
      <c r="G55" s="42" t="s">
        <v>93</v>
      </c>
      <c r="H55" s="40" t="s">
        <v>25</v>
      </c>
      <c r="I55" s="29" t="s">
        <v>128</v>
      </c>
      <c r="J55" s="61">
        <v>0</v>
      </c>
      <c r="K55" s="61">
        <v>100</v>
      </c>
      <c r="L55" s="61"/>
      <c r="M55" s="31">
        <v>0</v>
      </c>
      <c r="N55" s="38">
        <f t="shared" si="5"/>
        <v>100</v>
      </c>
      <c r="P55" s="61">
        <v>1</v>
      </c>
      <c r="Q55" s="34">
        <f t="shared" si="9"/>
        <v>1</v>
      </c>
      <c r="R55" s="61">
        <v>0</v>
      </c>
      <c r="S55" s="35">
        <v>2</v>
      </c>
    </row>
    <row r="56" spans="1:19" ht="31" x14ac:dyDescent="0.35">
      <c r="A56" s="21" t="s">
        <v>35</v>
      </c>
      <c r="B56" s="22" t="s">
        <v>36</v>
      </c>
      <c r="C56" s="23">
        <v>100</v>
      </c>
      <c r="D56" s="24" t="s">
        <v>37</v>
      </c>
      <c r="E56" s="25">
        <v>24</v>
      </c>
      <c r="F56" s="39">
        <f t="shared" si="8"/>
        <v>2400</v>
      </c>
      <c r="G56" s="42" t="s">
        <v>93</v>
      </c>
      <c r="H56" s="40" t="s">
        <v>25</v>
      </c>
      <c r="I56" s="29" t="s">
        <v>128</v>
      </c>
      <c r="J56" s="61">
        <v>0</v>
      </c>
      <c r="K56" s="61">
        <v>100</v>
      </c>
      <c r="L56" s="61"/>
      <c r="M56" s="31">
        <v>0</v>
      </c>
      <c r="N56" s="38">
        <f t="shared" si="5"/>
        <v>100</v>
      </c>
      <c r="P56" s="61">
        <v>12</v>
      </c>
      <c r="Q56" s="34">
        <f t="shared" si="9"/>
        <v>12</v>
      </c>
      <c r="R56" s="61">
        <v>0</v>
      </c>
      <c r="S56" s="35">
        <v>24</v>
      </c>
    </row>
    <row r="57" spans="1:19" ht="31" x14ac:dyDescent="0.35">
      <c r="A57" s="21" t="s">
        <v>129</v>
      </c>
      <c r="B57" s="22" t="s">
        <v>130</v>
      </c>
      <c r="C57" s="23">
        <v>5000</v>
      </c>
      <c r="D57" s="24" t="s">
        <v>37</v>
      </c>
      <c r="E57" s="25">
        <v>2</v>
      </c>
      <c r="F57" s="39">
        <f t="shared" si="8"/>
        <v>10000</v>
      </c>
      <c r="G57" s="42" t="s">
        <v>93</v>
      </c>
      <c r="H57" s="40" t="s">
        <v>25</v>
      </c>
      <c r="I57" s="29" t="s">
        <v>128</v>
      </c>
      <c r="J57" s="61">
        <v>0</v>
      </c>
      <c r="K57" s="61">
        <v>100</v>
      </c>
      <c r="L57" s="61"/>
      <c r="M57" s="31">
        <v>0</v>
      </c>
      <c r="N57" s="38">
        <f t="shared" si="5"/>
        <v>100</v>
      </c>
      <c r="P57" s="61">
        <v>1</v>
      </c>
      <c r="Q57" s="34">
        <f t="shared" si="9"/>
        <v>1</v>
      </c>
      <c r="R57" s="61">
        <v>0</v>
      </c>
      <c r="S57" s="35">
        <v>2</v>
      </c>
    </row>
    <row r="58" spans="1:19" ht="31" x14ac:dyDescent="0.35">
      <c r="A58" s="21" t="s">
        <v>38</v>
      </c>
      <c r="B58" s="22" t="s">
        <v>39</v>
      </c>
      <c r="C58" s="23">
        <v>150</v>
      </c>
      <c r="D58" s="24" t="s">
        <v>37</v>
      </c>
      <c r="E58" s="25">
        <v>2</v>
      </c>
      <c r="F58" s="39">
        <f t="shared" si="8"/>
        <v>300</v>
      </c>
      <c r="G58" s="42" t="s">
        <v>93</v>
      </c>
      <c r="H58" s="40" t="s">
        <v>25</v>
      </c>
      <c r="I58" s="29" t="s">
        <v>128</v>
      </c>
      <c r="J58" s="61">
        <v>0</v>
      </c>
      <c r="K58" s="61">
        <v>100</v>
      </c>
      <c r="L58" s="61"/>
      <c r="M58" s="31">
        <v>0</v>
      </c>
      <c r="N58" s="38">
        <f t="shared" si="5"/>
        <v>100</v>
      </c>
      <c r="P58" s="61">
        <v>1</v>
      </c>
      <c r="Q58" s="34">
        <f t="shared" si="9"/>
        <v>1</v>
      </c>
      <c r="R58" s="61">
        <v>0</v>
      </c>
      <c r="S58" s="35">
        <v>2</v>
      </c>
    </row>
    <row r="59" spans="1:19" ht="31" x14ac:dyDescent="0.35">
      <c r="A59" s="21" t="s">
        <v>40</v>
      </c>
      <c r="B59" s="22" t="s">
        <v>41</v>
      </c>
      <c r="C59" s="23">
        <v>750</v>
      </c>
      <c r="D59" s="24" t="s">
        <v>31</v>
      </c>
      <c r="E59" s="25">
        <v>2</v>
      </c>
      <c r="F59" s="39">
        <f t="shared" si="8"/>
        <v>1500</v>
      </c>
      <c r="G59" s="42" t="s">
        <v>93</v>
      </c>
      <c r="H59" s="40" t="s">
        <v>25</v>
      </c>
      <c r="I59" s="29" t="s">
        <v>128</v>
      </c>
      <c r="J59" s="61">
        <v>0</v>
      </c>
      <c r="K59" s="61">
        <v>100</v>
      </c>
      <c r="L59" s="61"/>
      <c r="M59" s="31">
        <v>0</v>
      </c>
      <c r="N59" s="38">
        <f t="shared" si="5"/>
        <v>100</v>
      </c>
      <c r="P59" s="61">
        <v>1</v>
      </c>
      <c r="Q59" s="34">
        <f t="shared" si="9"/>
        <v>1</v>
      </c>
      <c r="R59" s="61">
        <v>0</v>
      </c>
      <c r="S59" s="35">
        <v>2</v>
      </c>
    </row>
    <row r="60" spans="1:19" ht="31" x14ac:dyDescent="0.35">
      <c r="A60" s="21" t="s">
        <v>42</v>
      </c>
      <c r="B60" s="22" t="s">
        <v>43</v>
      </c>
      <c r="C60" s="23">
        <v>500</v>
      </c>
      <c r="D60" s="24" t="s">
        <v>31</v>
      </c>
      <c r="E60" s="25">
        <v>5</v>
      </c>
      <c r="F60" s="39">
        <f t="shared" si="8"/>
        <v>2500</v>
      </c>
      <c r="G60" s="42" t="s">
        <v>93</v>
      </c>
      <c r="H60" s="40" t="s">
        <v>25</v>
      </c>
      <c r="I60" s="29" t="s">
        <v>128</v>
      </c>
      <c r="J60" s="61">
        <v>0</v>
      </c>
      <c r="K60" s="61">
        <v>100</v>
      </c>
      <c r="L60" s="61"/>
      <c r="M60" s="31">
        <v>0</v>
      </c>
      <c r="N60" s="38">
        <f t="shared" si="5"/>
        <v>100</v>
      </c>
      <c r="P60" s="61">
        <v>2</v>
      </c>
      <c r="Q60" s="34">
        <v>3</v>
      </c>
      <c r="R60" s="61">
        <v>0</v>
      </c>
      <c r="S60" s="35">
        <v>5</v>
      </c>
    </row>
    <row r="61" spans="1:19" ht="31" x14ac:dyDescent="0.35">
      <c r="A61" s="21" t="s">
        <v>44</v>
      </c>
      <c r="B61" s="36" t="s">
        <v>45</v>
      </c>
      <c r="C61" s="23">
        <v>250</v>
      </c>
      <c r="D61" s="24" t="s">
        <v>31</v>
      </c>
      <c r="E61" s="25">
        <v>5</v>
      </c>
      <c r="F61" s="39">
        <f t="shared" si="8"/>
        <v>1250</v>
      </c>
      <c r="G61" s="42" t="s">
        <v>93</v>
      </c>
      <c r="H61" s="40" t="s">
        <v>25</v>
      </c>
      <c r="I61" s="29" t="s">
        <v>128</v>
      </c>
      <c r="J61" s="61">
        <v>0</v>
      </c>
      <c r="K61" s="61">
        <v>100</v>
      </c>
      <c r="L61" s="61"/>
      <c r="M61" s="31">
        <v>0</v>
      </c>
      <c r="N61" s="38">
        <f t="shared" si="5"/>
        <v>100</v>
      </c>
      <c r="P61" s="61">
        <v>2</v>
      </c>
      <c r="Q61" s="34">
        <v>3</v>
      </c>
      <c r="R61" s="61">
        <v>0</v>
      </c>
      <c r="S61" s="35">
        <v>5</v>
      </c>
    </row>
    <row r="62" spans="1:19" ht="31" x14ac:dyDescent="0.35">
      <c r="A62" s="21" t="s">
        <v>46</v>
      </c>
      <c r="B62" s="22" t="s">
        <v>47</v>
      </c>
      <c r="C62" s="23">
        <v>50</v>
      </c>
      <c r="D62" s="24" t="s">
        <v>37</v>
      </c>
      <c r="E62" s="25">
        <v>10</v>
      </c>
      <c r="F62" s="39">
        <f t="shared" si="8"/>
        <v>500</v>
      </c>
      <c r="G62" s="42" t="s">
        <v>93</v>
      </c>
      <c r="H62" s="40" t="s">
        <v>25</v>
      </c>
      <c r="I62" s="29" t="s">
        <v>128</v>
      </c>
      <c r="J62" s="61">
        <v>0</v>
      </c>
      <c r="K62" s="61">
        <v>100</v>
      </c>
      <c r="L62" s="61"/>
      <c r="M62" s="31">
        <v>0</v>
      </c>
      <c r="N62" s="38">
        <f t="shared" si="5"/>
        <v>100</v>
      </c>
      <c r="P62" s="61">
        <v>5</v>
      </c>
      <c r="Q62" s="34">
        <f t="shared" ref="Q62:Q69" si="10">E62-P62</f>
        <v>5</v>
      </c>
      <c r="R62" s="61">
        <v>0</v>
      </c>
      <c r="S62" s="35">
        <v>10</v>
      </c>
    </row>
    <row r="63" spans="1:19" ht="31" x14ac:dyDescent="0.35">
      <c r="A63" s="21" t="s">
        <v>48</v>
      </c>
      <c r="B63" s="36" t="s">
        <v>49</v>
      </c>
      <c r="C63" s="23">
        <v>100</v>
      </c>
      <c r="D63" s="24" t="s">
        <v>37</v>
      </c>
      <c r="E63" s="25">
        <v>6</v>
      </c>
      <c r="F63" s="39">
        <f t="shared" si="8"/>
        <v>600</v>
      </c>
      <c r="G63" s="42" t="s">
        <v>93</v>
      </c>
      <c r="H63" s="40" t="s">
        <v>25</v>
      </c>
      <c r="I63" s="29" t="s">
        <v>128</v>
      </c>
      <c r="J63" s="61">
        <v>0</v>
      </c>
      <c r="K63" s="61">
        <v>100</v>
      </c>
      <c r="L63" s="61"/>
      <c r="M63" s="31">
        <v>0</v>
      </c>
      <c r="N63" s="38">
        <f t="shared" si="5"/>
        <v>100</v>
      </c>
      <c r="P63" s="61">
        <v>3</v>
      </c>
      <c r="Q63" s="34">
        <f t="shared" si="10"/>
        <v>3</v>
      </c>
      <c r="R63" s="61">
        <v>0</v>
      </c>
      <c r="S63" s="35">
        <v>6</v>
      </c>
    </row>
    <row r="64" spans="1:19" ht="31" x14ac:dyDescent="0.35">
      <c r="A64" s="21" t="s">
        <v>50</v>
      </c>
      <c r="B64" s="36" t="s">
        <v>51</v>
      </c>
      <c r="C64" s="23">
        <v>150</v>
      </c>
      <c r="D64" s="24" t="s">
        <v>37</v>
      </c>
      <c r="E64" s="25">
        <v>50</v>
      </c>
      <c r="F64" s="39">
        <f t="shared" si="8"/>
        <v>7500</v>
      </c>
      <c r="G64" s="42" t="s">
        <v>93</v>
      </c>
      <c r="H64" s="40" t="s">
        <v>25</v>
      </c>
      <c r="I64" s="29" t="s">
        <v>128</v>
      </c>
      <c r="J64" s="61">
        <v>0</v>
      </c>
      <c r="K64" s="61">
        <v>100</v>
      </c>
      <c r="L64" s="61"/>
      <c r="M64" s="31">
        <v>0</v>
      </c>
      <c r="N64" s="38">
        <f t="shared" si="5"/>
        <v>100</v>
      </c>
      <c r="P64" s="61">
        <v>20</v>
      </c>
      <c r="Q64" s="34">
        <f t="shared" si="10"/>
        <v>30</v>
      </c>
      <c r="R64" s="61">
        <v>0</v>
      </c>
      <c r="S64" s="35">
        <v>50</v>
      </c>
    </row>
    <row r="65" spans="1:19" ht="31" x14ac:dyDescent="0.35">
      <c r="A65" s="21" t="s">
        <v>131</v>
      </c>
      <c r="B65" s="22" t="s">
        <v>132</v>
      </c>
      <c r="C65" s="23">
        <v>150</v>
      </c>
      <c r="D65" s="24" t="s">
        <v>37</v>
      </c>
      <c r="E65" s="25">
        <v>10</v>
      </c>
      <c r="F65" s="39">
        <f t="shared" si="8"/>
        <v>1500</v>
      </c>
      <c r="G65" s="42" t="s">
        <v>93</v>
      </c>
      <c r="H65" s="40" t="s">
        <v>25</v>
      </c>
      <c r="I65" s="29" t="s">
        <v>128</v>
      </c>
      <c r="J65" s="61">
        <v>0</v>
      </c>
      <c r="K65" s="61">
        <v>100</v>
      </c>
      <c r="L65" s="61"/>
      <c r="M65" s="31">
        <v>0</v>
      </c>
      <c r="N65" s="38">
        <f t="shared" si="5"/>
        <v>100</v>
      </c>
      <c r="P65" s="61">
        <v>5</v>
      </c>
      <c r="Q65" s="34">
        <f t="shared" si="10"/>
        <v>5</v>
      </c>
      <c r="R65" s="61">
        <v>0</v>
      </c>
      <c r="S65" s="35">
        <v>10</v>
      </c>
    </row>
    <row r="66" spans="1:19" ht="31" x14ac:dyDescent="0.35">
      <c r="A66" s="21" t="s">
        <v>133</v>
      </c>
      <c r="B66" s="22" t="s">
        <v>134</v>
      </c>
      <c r="C66" s="23">
        <v>150</v>
      </c>
      <c r="D66" s="24" t="s">
        <v>37</v>
      </c>
      <c r="E66" s="25">
        <v>5</v>
      </c>
      <c r="F66" s="39">
        <f t="shared" si="8"/>
        <v>750</v>
      </c>
      <c r="G66" s="42" t="s">
        <v>93</v>
      </c>
      <c r="H66" s="40" t="s">
        <v>25</v>
      </c>
      <c r="I66" s="29" t="s">
        <v>128</v>
      </c>
      <c r="J66" s="61">
        <v>0</v>
      </c>
      <c r="K66" s="61">
        <v>100</v>
      </c>
      <c r="L66" s="61"/>
      <c r="M66" s="31">
        <v>0</v>
      </c>
      <c r="N66" s="38">
        <f t="shared" si="5"/>
        <v>100</v>
      </c>
      <c r="P66" s="61">
        <v>2</v>
      </c>
      <c r="Q66" s="34">
        <f t="shared" si="10"/>
        <v>3</v>
      </c>
      <c r="R66" s="61">
        <v>0</v>
      </c>
      <c r="S66" s="35">
        <v>5</v>
      </c>
    </row>
    <row r="67" spans="1:19" ht="31" x14ac:dyDescent="0.35">
      <c r="A67" s="21" t="s">
        <v>52</v>
      </c>
      <c r="B67" s="36" t="s">
        <v>53</v>
      </c>
      <c r="C67" s="23">
        <v>1000</v>
      </c>
      <c r="D67" s="24" t="s">
        <v>37</v>
      </c>
      <c r="E67" s="25">
        <v>5</v>
      </c>
      <c r="F67" s="39">
        <f t="shared" si="8"/>
        <v>5000</v>
      </c>
      <c r="G67" s="42" t="s">
        <v>93</v>
      </c>
      <c r="H67" s="40" t="s">
        <v>25</v>
      </c>
      <c r="I67" s="29" t="s">
        <v>128</v>
      </c>
      <c r="J67" s="61">
        <v>0</v>
      </c>
      <c r="K67" s="61">
        <v>100</v>
      </c>
      <c r="L67" s="61"/>
      <c r="M67" s="31">
        <v>0</v>
      </c>
      <c r="N67" s="38">
        <f t="shared" si="5"/>
        <v>100</v>
      </c>
      <c r="P67" s="61">
        <v>2</v>
      </c>
      <c r="Q67" s="34">
        <f t="shared" si="10"/>
        <v>3</v>
      </c>
      <c r="R67" s="61">
        <v>0</v>
      </c>
      <c r="S67" s="35">
        <v>5</v>
      </c>
    </row>
    <row r="68" spans="1:19" ht="31" x14ac:dyDescent="0.35">
      <c r="A68" s="21" t="s">
        <v>135</v>
      </c>
      <c r="B68" s="22" t="s">
        <v>136</v>
      </c>
      <c r="C68" s="23">
        <v>250</v>
      </c>
      <c r="D68" s="24" t="s">
        <v>37</v>
      </c>
      <c r="E68" s="25">
        <v>5</v>
      </c>
      <c r="F68" s="39">
        <f t="shared" si="8"/>
        <v>1250</v>
      </c>
      <c r="G68" s="42" t="s">
        <v>93</v>
      </c>
      <c r="H68" s="40" t="s">
        <v>25</v>
      </c>
      <c r="I68" s="29" t="s">
        <v>128</v>
      </c>
      <c r="J68" s="61">
        <v>0</v>
      </c>
      <c r="K68" s="61">
        <v>100</v>
      </c>
      <c r="L68" s="61"/>
      <c r="M68" s="31">
        <v>0</v>
      </c>
      <c r="N68" s="38">
        <f t="shared" si="5"/>
        <v>100</v>
      </c>
      <c r="P68" s="61">
        <v>2</v>
      </c>
      <c r="Q68" s="34">
        <f t="shared" si="10"/>
        <v>3</v>
      </c>
      <c r="R68" s="61">
        <v>0</v>
      </c>
      <c r="S68" s="35">
        <v>5</v>
      </c>
    </row>
    <row r="69" spans="1:19" ht="31" x14ac:dyDescent="0.35">
      <c r="A69" s="21" t="s">
        <v>54</v>
      </c>
      <c r="B69" s="22" t="s">
        <v>55</v>
      </c>
      <c r="C69" s="23">
        <v>450</v>
      </c>
      <c r="D69" s="24" t="s">
        <v>37</v>
      </c>
      <c r="E69" s="25">
        <v>5</v>
      </c>
      <c r="F69" s="39">
        <f t="shared" si="8"/>
        <v>2250</v>
      </c>
      <c r="G69" s="42" t="s">
        <v>93</v>
      </c>
      <c r="H69" s="40" t="s">
        <v>25</v>
      </c>
      <c r="I69" s="29" t="s">
        <v>128</v>
      </c>
      <c r="J69" s="61">
        <v>0</v>
      </c>
      <c r="K69" s="61">
        <v>100</v>
      </c>
      <c r="L69" s="61"/>
      <c r="M69" s="31">
        <v>0</v>
      </c>
      <c r="N69" s="38">
        <f t="shared" si="5"/>
        <v>100</v>
      </c>
      <c r="P69" s="61">
        <v>2</v>
      </c>
      <c r="Q69" s="34">
        <f t="shared" si="10"/>
        <v>3</v>
      </c>
      <c r="R69" s="61">
        <v>0</v>
      </c>
      <c r="S69" s="35">
        <v>5</v>
      </c>
    </row>
    <row r="70" spans="1:19" ht="31" x14ac:dyDescent="0.35">
      <c r="A70" s="21" t="s">
        <v>56</v>
      </c>
      <c r="B70" s="22" t="s">
        <v>57</v>
      </c>
      <c r="C70" s="23">
        <v>150</v>
      </c>
      <c r="D70" s="24" t="s">
        <v>31</v>
      </c>
      <c r="E70" s="25">
        <v>2</v>
      </c>
      <c r="F70" s="39">
        <f t="shared" si="8"/>
        <v>300</v>
      </c>
      <c r="G70" s="42" t="s">
        <v>93</v>
      </c>
      <c r="H70" s="40" t="s">
        <v>25</v>
      </c>
      <c r="I70" s="29" t="s">
        <v>128</v>
      </c>
      <c r="J70" s="61">
        <v>0</v>
      </c>
      <c r="K70" s="61">
        <v>100</v>
      </c>
      <c r="L70" s="61"/>
      <c r="M70" s="31">
        <v>0</v>
      </c>
      <c r="N70" s="38">
        <f t="shared" si="5"/>
        <v>100</v>
      </c>
      <c r="P70" s="61">
        <v>2</v>
      </c>
      <c r="Q70" s="34">
        <v>3</v>
      </c>
      <c r="R70" s="61">
        <v>0</v>
      </c>
      <c r="S70" s="35">
        <v>2</v>
      </c>
    </row>
    <row r="71" spans="1:19" ht="31" x14ac:dyDescent="0.35">
      <c r="A71" s="21" t="s">
        <v>58</v>
      </c>
      <c r="B71" s="22" t="s">
        <v>59</v>
      </c>
      <c r="C71" s="23">
        <v>50</v>
      </c>
      <c r="D71" s="24" t="s">
        <v>37</v>
      </c>
      <c r="E71" s="25">
        <v>2</v>
      </c>
      <c r="F71" s="39">
        <f t="shared" si="8"/>
        <v>100</v>
      </c>
      <c r="G71" s="42" t="s">
        <v>93</v>
      </c>
      <c r="H71" s="40" t="s">
        <v>25</v>
      </c>
      <c r="I71" s="29" t="s">
        <v>128</v>
      </c>
      <c r="J71" s="61">
        <v>0</v>
      </c>
      <c r="K71" s="61">
        <v>100</v>
      </c>
      <c r="L71" s="61"/>
      <c r="M71" s="31">
        <v>0</v>
      </c>
      <c r="N71" s="38">
        <f t="shared" si="5"/>
        <v>100</v>
      </c>
      <c r="P71" s="61">
        <v>1</v>
      </c>
      <c r="Q71" s="34">
        <f t="shared" ref="Q71:Q78" si="11">E71-P71</f>
        <v>1</v>
      </c>
      <c r="R71" s="61">
        <v>0</v>
      </c>
      <c r="S71" s="35">
        <v>2</v>
      </c>
    </row>
    <row r="72" spans="1:19" ht="31" x14ac:dyDescent="0.35">
      <c r="A72" s="21" t="s">
        <v>60</v>
      </c>
      <c r="B72" s="22" t="s">
        <v>61</v>
      </c>
      <c r="C72" s="23">
        <v>300</v>
      </c>
      <c r="D72" s="24" t="s">
        <v>37</v>
      </c>
      <c r="E72" s="25">
        <v>1</v>
      </c>
      <c r="F72" s="39">
        <f t="shared" si="8"/>
        <v>300</v>
      </c>
      <c r="G72" s="42" t="s">
        <v>93</v>
      </c>
      <c r="H72" s="40" t="s">
        <v>25</v>
      </c>
      <c r="I72" s="29" t="s">
        <v>128</v>
      </c>
      <c r="J72" s="61">
        <v>0</v>
      </c>
      <c r="K72" s="61">
        <v>100</v>
      </c>
      <c r="L72" s="61"/>
      <c r="M72" s="31">
        <v>0</v>
      </c>
      <c r="N72" s="38">
        <f t="shared" si="5"/>
        <v>100</v>
      </c>
      <c r="P72" s="61">
        <v>1</v>
      </c>
      <c r="Q72" s="34">
        <f t="shared" si="11"/>
        <v>0</v>
      </c>
      <c r="R72" s="61">
        <v>0</v>
      </c>
      <c r="S72" s="35">
        <v>1</v>
      </c>
    </row>
    <row r="73" spans="1:19" ht="31" x14ac:dyDescent="0.35">
      <c r="A73" s="21" t="s">
        <v>62</v>
      </c>
      <c r="B73" s="22" t="s">
        <v>63</v>
      </c>
      <c r="C73" s="23">
        <v>400</v>
      </c>
      <c r="D73" s="24" t="s">
        <v>31</v>
      </c>
      <c r="E73" s="25">
        <v>5</v>
      </c>
      <c r="F73" s="39">
        <f t="shared" si="8"/>
        <v>2000</v>
      </c>
      <c r="G73" s="42" t="s">
        <v>93</v>
      </c>
      <c r="H73" s="40" t="s">
        <v>25</v>
      </c>
      <c r="I73" s="29" t="s">
        <v>128</v>
      </c>
      <c r="J73" s="61">
        <v>0</v>
      </c>
      <c r="K73" s="61">
        <v>100</v>
      </c>
      <c r="L73" s="61"/>
      <c r="M73" s="31">
        <v>0</v>
      </c>
      <c r="N73" s="38">
        <f t="shared" si="5"/>
        <v>100</v>
      </c>
      <c r="P73" s="61">
        <v>2</v>
      </c>
      <c r="Q73" s="34">
        <f t="shared" si="11"/>
        <v>3</v>
      </c>
      <c r="R73" s="61">
        <v>0</v>
      </c>
      <c r="S73" s="35">
        <v>5</v>
      </c>
    </row>
    <row r="74" spans="1:19" ht="31" x14ac:dyDescent="0.35">
      <c r="A74" s="21" t="s">
        <v>64</v>
      </c>
      <c r="B74" s="22" t="s">
        <v>65</v>
      </c>
      <c r="C74" s="23">
        <v>5000</v>
      </c>
      <c r="D74" s="24" t="s">
        <v>37</v>
      </c>
      <c r="E74" s="25">
        <v>1</v>
      </c>
      <c r="F74" s="39">
        <f t="shared" si="8"/>
        <v>5000</v>
      </c>
      <c r="G74" s="42" t="s">
        <v>93</v>
      </c>
      <c r="H74" s="40" t="s">
        <v>25</v>
      </c>
      <c r="I74" s="29" t="s">
        <v>128</v>
      </c>
      <c r="J74" s="61">
        <v>0</v>
      </c>
      <c r="K74" s="61">
        <v>100</v>
      </c>
      <c r="L74" s="61"/>
      <c r="M74" s="31">
        <v>0</v>
      </c>
      <c r="N74" s="38">
        <f t="shared" si="5"/>
        <v>100</v>
      </c>
      <c r="P74" s="61">
        <v>1</v>
      </c>
      <c r="Q74" s="34">
        <f t="shared" si="11"/>
        <v>0</v>
      </c>
      <c r="R74" s="61">
        <v>0</v>
      </c>
      <c r="S74" s="35">
        <v>1</v>
      </c>
    </row>
    <row r="75" spans="1:19" ht="31" x14ac:dyDescent="0.35">
      <c r="A75" s="21" t="s">
        <v>66</v>
      </c>
      <c r="B75" s="22" t="s">
        <v>67</v>
      </c>
      <c r="C75" s="23">
        <v>400</v>
      </c>
      <c r="D75" s="24" t="s">
        <v>31</v>
      </c>
      <c r="E75" s="25">
        <v>2</v>
      </c>
      <c r="F75" s="39">
        <f t="shared" si="8"/>
        <v>800</v>
      </c>
      <c r="G75" s="42" t="s">
        <v>93</v>
      </c>
      <c r="H75" s="40" t="s">
        <v>25</v>
      </c>
      <c r="I75" s="29" t="s">
        <v>128</v>
      </c>
      <c r="J75" s="61">
        <v>0</v>
      </c>
      <c r="K75" s="61">
        <v>100</v>
      </c>
      <c r="L75" s="61"/>
      <c r="M75" s="31">
        <v>0</v>
      </c>
      <c r="N75" s="38">
        <f t="shared" si="5"/>
        <v>100</v>
      </c>
      <c r="P75" s="61">
        <v>1</v>
      </c>
      <c r="Q75" s="34">
        <f t="shared" si="11"/>
        <v>1</v>
      </c>
      <c r="R75" s="61">
        <v>0</v>
      </c>
      <c r="S75" s="35">
        <v>2</v>
      </c>
    </row>
    <row r="76" spans="1:19" ht="31" x14ac:dyDescent="0.35">
      <c r="A76" s="21" t="s">
        <v>68</v>
      </c>
      <c r="B76" s="22" t="s">
        <v>69</v>
      </c>
      <c r="C76" s="23">
        <v>700</v>
      </c>
      <c r="D76" s="24" t="s">
        <v>37</v>
      </c>
      <c r="E76" s="25">
        <v>1</v>
      </c>
      <c r="F76" s="39">
        <f t="shared" si="8"/>
        <v>700</v>
      </c>
      <c r="G76" s="42" t="s">
        <v>93</v>
      </c>
      <c r="H76" s="40" t="s">
        <v>25</v>
      </c>
      <c r="I76" s="29" t="s">
        <v>128</v>
      </c>
      <c r="J76" s="61">
        <v>0</v>
      </c>
      <c r="K76" s="61">
        <v>100</v>
      </c>
      <c r="L76" s="61"/>
      <c r="M76" s="31">
        <v>0</v>
      </c>
      <c r="N76" s="38">
        <f t="shared" si="5"/>
        <v>100</v>
      </c>
      <c r="P76" s="61">
        <v>1</v>
      </c>
      <c r="Q76" s="34">
        <f t="shared" si="11"/>
        <v>0</v>
      </c>
      <c r="R76" s="61">
        <v>0</v>
      </c>
      <c r="S76" s="35">
        <v>1</v>
      </c>
    </row>
    <row r="77" spans="1:19" ht="31" x14ac:dyDescent="0.35">
      <c r="A77" s="21" t="s">
        <v>70</v>
      </c>
      <c r="B77" s="22" t="s">
        <v>71</v>
      </c>
      <c r="C77" s="23">
        <v>5000</v>
      </c>
      <c r="D77" s="24" t="s">
        <v>37</v>
      </c>
      <c r="E77" s="25">
        <v>1</v>
      </c>
      <c r="F77" s="39">
        <f t="shared" si="8"/>
        <v>5000</v>
      </c>
      <c r="G77" s="42" t="s">
        <v>93</v>
      </c>
      <c r="H77" s="40" t="s">
        <v>25</v>
      </c>
      <c r="I77" s="29" t="s">
        <v>128</v>
      </c>
      <c r="J77" s="61">
        <v>0</v>
      </c>
      <c r="K77" s="61">
        <v>100</v>
      </c>
      <c r="L77" s="61"/>
      <c r="M77" s="31">
        <v>0</v>
      </c>
      <c r="N77" s="38">
        <f t="shared" si="5"/>
        <v>100</v>
      </c>
      <c r="P77" s="61">
        <v>1</v>
      </c>
      <c r="Q77" s="34">
        <f t="shared" si="11"/>
        <v>0</v>
      </c>
      <c r="R77" s="61">
        <v>0</v>
      </c>
      <c r="S77" s="35">
        <v>1</v>
      </c>
    </row>
    <row r="78" spans="1:19" ht="31" x14ac:dyDescent="0.35">
      <c r="A78" s="21" t="s">
        <v>72</v>
      </c>
      <c r="B78" s="22" t="s">
        <v>73</v>
      </c>
      <c r="C78" s="23">
        <v>600</v>
      </c>
      <c r="D78" s="24" t="s">
        <v>37</v>
      </c>
      <c r="E78" s="25">
        <v>1</v>
      </c>
      <c r="F78" s="39">
        <f t="shared" si="8"/>
        <v>600</v>
      </c>
      <c r="G78" s="42" t="s">
        <v>93</v>
      </c>
      <c r="H78" s="40" t="s">
        <v>25</v>
      </c>
      <c r="I78" s="29" t="s">
        <v>128</v>
      </c>
      <c r="J78" s="61">
        <v>0</v>
      </c>
      <c r="K78" s="61">
        <v>100</v>
      </c>
      <c r="L78" s="61"/>
      <c r="M78" s="31">
        <v>0</v>
      </c>
      <c r="N78" s="38">
        <f t="shared" si="5"/>
        <v>100</v>
      </c>
      <c r="P78" s="61">
        <v>1</v>
      </c>
      <c r="Q78" s="34">
        <f t="shared" si="11"/>
        <v>0</v>
      </c>
      <c r="R78" s="61">
        <v>0</v>
      </c>
      <c r="S78" s="35">
        <v>1</v>
      </c>
    </row>
    <row r="79" spans="1:19" ht="31" x14ac:dyDescent="0.35">
      <c r="A79" s="21" t="s">
        <v>81</v>
      </c>
      <c r="B79" s="22" t="s">
        <v>82</v>
      </c>
      <c r="C79" s="23">
        <v>9500</v>
      </c>
      <c r="D79" s="24" t="s">
        <v>37</v>
      </c>
      <c r="E79" s="25">
        <v>1</v>
      </c>
      <c r="F79" s="39">
        <f t="shared" si="8"/>
        <v>9500</v>
      </c>
      <c r="G79" s="42" t="s">
        <v>93</v>
      </c>
      <c r="H79" s="40" t="s">
        <v>25</v>
      </c>
      <c r="I79" s="29" t="s">
        <v>128</v>
      </c>
      <c r="J79" s="61">
        <v>0</v>
      </c>
      <c r="K79" s="61">
        <v>100</v>
      </c>
      <c r="L79" s="61"/>
      <c r="M79" s="31">
        <v>0</v>
      </c>
      <c r="N79" s="38">
        <f t="shared" si="5"/>
        <v>100</v>
      </c>
      <c r="P79" s="61">
        <v>1</v>
      </c>
      <c r="Q79" s="34">
        <f>-P790</f>
        <v>0</v>
      </c>
      <c r="R79" s="61">
        <v>0</v>
      </c>
      <c r="S79" s="35">
        <v>1</v>
      </c>
    </row>
    <row r="80" spans="1:19" ht="31" x14ac:dyDescent="0.35">
      <c r="A80" s="21" t="s">
        <v>85</v>
      </c>
      <c r="B80" s="22" t="s">
        <v>86</v>
      </c>
      <c r="C80" s="23">
        <v>3000</v>
      </c>
      <c r="D80" s="24" t="s">
        <v>37</v>
      </c>
      <c r="E80" s="25">
        <v>10</v>
      </c>
      <c r="F80" s="39">
        <f t="shared" si="8"/>
        <v>30000</v>
      </c>
      <c r="G80" s="42" t="s">
        <v>93</v>
      </c>
      <c r="H80" s="40" t="s">
        <v>25</v>
      </c>
      <c r="I80" s="29" t="s">
        <v>128</v>
      </c>
      <c r="J80" s="61">
        <v>0</v>
      </c>
      <c r="K80" s="61">
        <v>100</v>
      </c>
      <c r="L80" s="61"/>
      <c r="M80" s="31">
        <v>0</v>
      </c>
      <c r="N80" s="38">
        <f t="shared" si="5"/>
        <v>100</v>
      </c>
      <c r="P80" s="61">
        <v>5</v>
      </c>
      <c r="Q80" s="34">
        <f>E80-P80</f>
        <v>5</v>
      </c>
      <c r="R80" s="61">
        <v>0</v>
      </c>
      <c r="S80" s="35">
        <v>10</v>
      </c>
    </row>
    <row r="81" spans="1:19" ht="31" x14ac:dyDescent="0.35">
      <c r="A81" s="21" t="s">
        <v>87</v>
      </c>
      <c r="B81" s="36" t="s">
        <v>88</v>
      </c>
      <c r="C81" s="23">
        <v>2000</v>
      </c>
      <c r="D81" s="24" t="s">
        <v>37</v>
      </c>
      <c r="E81" s="25">
        <v>2</v>
      </c>
      <c r="F81" s="39">
        <f t="shared" si="8"/>
        <v>4000</v>
      </c>
      <c r="G81" s="42" t="s">
        <v>93</v>
      </c>
      <c r="H81" s="40" t="s">
        <v>25</v>
      </c>
      <c r="I81" s="29" t="s">
        <v>128</v>
      </c>
      <c r="J81" s="61">
        <v>0</v>
      </c>
      <c r="K81" s="61">
        <v>100</v>
      </c>
      <c r="L81" s="61"/>
      <c r="M81" s="31">
        <v>0</v>
      </c>
      <c r="N81" s="38">
        <f t="shared" si="5"/>
        <v>100</v>
      </c>
      <c r="P81" s="61">
        <v>1</v>
      </c>
      <c r="Q81" s="34">
        <v>1</v>
      </c>
      <c r="R81" s="61">
        <v>0</v>
      </c>
      <c r="S81" s="35">
        <v>2</v>
      </c>
    </row>
    <row r="82" spans="1:19" ht="31" x14ac:dyDescent="0.35">
      <c r="A82" s="21" t="s">
        <v>89</v>
      </c>
      <c r="B82" s="22" t="s">
        <v>90</v>
      </c>
      <c r="C82" s="23">
        <v>500</v>
      </c>
      <c r="D82" s="24" t="s">
        <v>37</v>
      </c>
      <c r="E82" s="25">
        <v>5</v>
      </c>
      <c r="F82" s="39">
        <f t="shared" si="8"/>
        <v>2500</v>
      </c>
      <c r="G82" s="42" t="s">
        <v>93</v>
      </c>
      <c r="H82" s="40" t="s">
        <v>25</v>
      </c>
      <c r="I82" s="29" t="s">
        <v>128</v>
      </c>
      <c r="J82" s="61">
        <v>0</v>
      </c>
      <c r="K82" s="61">
        <v>100</v>
      </c>
      <c r="L82" s="61"/>
      <c r="M82" s="31">
        <v>0</v>
      </c>
      <c r="N82" s="38">
        <f t="shared" si="5"/>
        <v>100</v>
      </c>
      <c r="P82" s="61">
        <v>2</v>
      </c>
      <c r="Q82" s="34">
        <f>E82-P82</f>
        <v>3</v>
      </c>
      <c r="R82" s="61">
        <v>0</v>
      </c>
      <c r="S82" s="35">
        <v>5</v>
      </c>
    </row>
    <row r="83" spans="1:19" ht="31" x14ac:dyDescent="0.35">
      <c r="A83" s="21" t="s">
        <v>137</v>
      </c>
      <c r="B83" s="22" t="s">
        <v>138</v>
      </c>
      <c r="C83" s="59">
        <v>250000</v>
      </c>
      <c r="D83" s="71" t="s">
        <v>37</v>
      </c>
      <c r="E83" s="60">
        <v>1</v>
      </c>
      <c r="F83" s="39">
        <f t="shared" si="8"/>
        <v>250000</v>
      </c>
      <c r="G83" s="42" t="s">
        <v>93</v>
      </c>
      <c r="H83" s="40" t="s">
        <v>25</v>
      </c>
      <c r="I83" s="29" t="s">
        <v>139</v>
      </c>
      <c r="J83" s="61">
        <v>0</v>
      </c>
      <c r="K83" s="61">
        <v>100</v>
      </c>
      <c r="L83" s="61"/>
      <c r="M83" s="31">
        <v>0</v>
      </c>
      <c r="N83" s="38">
        <f t="shared" si="5"/>
        <v>100</v>
      </c>
      <c r="O83" s="61">
        <v>0</v>
      </c>
      <c r="P83" s="61">
        <v>1</v>
      </c>
      <c r="Q83" s="34">
        <f t="shared" ref="Q83" si="12">E83-O83</f>
        <v>1</v>
      </c>
      <c r="R83" s="61">
        <v>0</v>
      </c>
      <c r="S83" s="35">
        <f t="shared" si="6"/>
        <v>2</v>
      </c>
    </row>
    <row r="84" spans="1:19" ht="31" x14ac:dyDescent="0.35">
      <c r="A84" s="21" t="s">
        <v>140</v>
      </c>
      <c r="B84" s="22" t="s">
        <v>141</v>
      </c>
      <c r="C84" s="59">
        <v>40000</v>
      </c>
      <c r="D84" s="71" t="s">
        <v>37</v>
      </c>
      <c r="E84" s="60">
        <v>1</v>
      </c>
      <c r="F84" s="39">
        <f t="shared" si="8"/>
        <v>40000</v>
      </c>
      <c r="G84" s="42" t="s">
        <v>93</v>
      </c>
      <c r="H84" s="40" t="s">
        <v>25</v>
      </c>
      <c r="I84" s="29" t="s">
        <v>142</v>
      </c>
      <c r="J84" s="61">
        <v>0</v>
      </c>
      <c r="K84" s="61"/>
      <c r="L84" s="61">
        <v>100</v>
      </c>
      <c r="M84" s="31">
        <v>0</v>
      </c>
      <c r="N84" s="38">
        <f t="shared" si="5"/>
        <v>100</v>
      </c>
      <c r="O84" s="62">
        <v>0</v>
      </c>
      <c r="P84" s="62">
        <v>0</v>
      </c>
      <c r="Q84" s="46">
        <f>F84-O84</f>
        <v>40000</v>
      </c>
      <c r="R84" s="62">
        <v>0</v>
      </c>
      <c r="S84" s="47">
        <f t="shared" si="6"/>
        <v>40000</v>
      </c>
    </row>
    <row r="85" spans="1:19" ht="31" x14ac:dyDescent="0.35">
      <c r="A85" s="21" t="s">
        <v>99</v>
      </c>
      <c r="B85" s="22" t="s">
        <v>100</v>
      </c>
      <c r="C85" s="59">
        <v>0</v>
      </c>
      <c r="D85" s="71" t="s">
        <v>97</v>
      </c>
      <c r="E85" s="60">
        <v>1</v>
      </c>
      <c r="F85" s="39">
        <f t="shared" si="8"/>
        <v>0</v>
      </c>
      <c r="G85" s="42" t="s">
        <v>93</v>
      </c>
      <c r="H85" s="40" t="s">
        <v>25</v>
      </c>
      <c r="I85" s="29" t="s">
        <v>143</v>
      </c>
      <c r="J85" s="61"/>
      <c r="K85" s="61">
        <v>0</v>
      </c>
      <c r="L85" s="61">
        <v>100</v>
      </c>
      <c r="M85" s="31">
        <v>0</v>
      </c>
      <c r="N85" s="38">
        <f t="shared" si="5"/>
        <v>100</v>
      </c>
      <c r="O85" s="62">
        <v>0</v>
      </c>
      <c r="P85" s="62">
        <v>0</v>
      </c>
      <c r="Q85" s="46">
        <f t="shared" ref="Q85" si="13">F85-O85</f>
        <v>0</v>
      </c>
      <c r="R85" s="62">
        <v>0</v>
      </c>
      <c r="S85" s="47">
        <f t="shared" si="6"/>
        <v>0</v>
      </c>
    </row>
    <row r="86" spans="1:19" ht="31" x14ac:dyDescent="0.35">
      <c r="A86" s="21" t="s">
        <v>106</v>
      </c>
      <c r="B86" s="22" t="s">
        <v>107</v>
      </c>
      <c r="C86" s="59">
        <v>500000</v>
      </c>
      <c r="D86" s="71" t="s">
        <v>97</v>
      </c>
      <c r="E86" s="60">
        <v>1</v>
      </c>
      <c r="F86" s="39">
        <f t="shared" si="8"/>
        <v>500000</v>
      </c>
      <c r="G86" s="42" t="s">
        <v>93</v>
      </c>
      <c r="H86" s="40" t="s">
        <v>25</v>
      </c>
      <c r="I86" s="29" t="s">
        <v>144</v>
      </c>
      <c r="J86" s="61">
        <v>0</v>
      </c>
      <c r="K86" s="61">
        <v>0</v>
      </c>
      <c r="L86" s="61">
        <v>0</v>
      </c>
      <c r="M86" s="31">
        <v>100</v>
      </c>
      <c r="N86" s="38">
        <f t="shared" si="5"/>
        <v>100</v>
      </c>
      <c r="O86" s="62">
        <v>0</v>
      </c>
      <c r="P86" s="62">
        <v>200000</v>
      </c>
      <c r="Q86" s="46">
        <v>300000</v>
      </c>
      <c r="R86" s="62">
        <v>0</v>
      </c>
      <c r="S86" s="47">
        <f t="shared" si="6"/>
        <v>500000</v>
      </c>
    </row>
    <row r="87" spans="1:19" ht="31" x14ac:dyDescent="0.35">
      <c r="A87" s="21" t="s">
        <v>109</v>
      </c>
      <c r="B87" s="22" t="s">
        <v>110</v>
      </c>
      <c r="C87" s="59">
        <v>200000</v>
      </c>
      <c r="D87" s="71" t="s">
        <v>97</v>
      </c>
      <c r="E87" s="60">
        <v>1</v>
      </c>
      <c r="F87" s="39">
        <f t="shared" si="8"/>
        <v>200000</v>
      </c>
      <c r="G87" s="42" t="s">
        <v>93</v>
      </c>
      <c r="H87" s="40" t="s">
        <v>25</v>
      </c>
      <c r="I87" s="29" t="s">
        <v>145</v>
      </c>
      <c r="J87" s="61">
        <v>0</v>
      </c>
      <c r="K87" s="61">
        <v>0</v>
      </c>
      <c r="L87" s="61">
        <v>0</v>
      </c>
      <c r="M87" s="31">
        <v>100</v>
      </c>
      <c r="N87" s="38">
        <f t="shared" si="5"/>
        <v>100</v>
      </c>
      <c r="O87" s="62">
        <v>0</v>
      </c>
      <c r="P87" s="62">
        <v>200000</v>
      </c>
      <c r="Q87" s="46">
        <v>0</v>
      </c>
      <c r="R87" s="62">
        <v>0</v>
      </c>
      <c r="S87" s="47">
        <f t="shared" si="6"/>
        <v>200000</v>
      </c>
    </row>
    <row r="88" spans="1:19" ht="31" x14ac:dyDescent="0.35">
      <c r="A88" s="21" t="s">
        <v>112</v>
      </c>
      <c r="B88" s="22" t="s">
        <v>113</v>
      </c>
      <c r="C88" s="39">
        <v>300000</v>
      </c>
      <c r="D88" s="40" t="s">
        <v>97</v>
      </c>
      <c r="E88" s="41">
        <v>1</v>
      </c>
      <c r="F88" s="39">
        <f t="shared" si="8"/>
        <v>300000</v>
      </c>
      <c r="G88" s="42" t="s">
        <v>93</v>
      </c>
      <c r="H88" s="40" t="s">
        <v>25</v>
      </c>
      <c r="I88" s="29" t="s">
        <v>146</v>
      </c>
      <c r="J88" s="43">
        <v>0</v>
      </c>
      <c r="K88" s="43">
        <v>0</v>
      </c>
      <c r="L88" s="43">
        <v>0</v>
      </c>
      <c r="M88" s="44">
        <v>100</v>
      </c>
      <c r="N88" s="38">
        <f t="shared" si="5"/>
        <v>100</v>
      </c>
      <c r="O88" s="46">
        <v>0</v>
      </c>
      <c r="P88" s="45">
        <v>0</v>
      </c>
      <c r="Q88" s="46">
        <v>300000</v>
      </c>
      <c r="R88" s="46">
        <v>0</v>
      </c>
      <c r="S88" s="47">
        <f t="shared" si="6"/>
        <v>300000</v>
      </c>
    </row>
    <row r="89" spans="1:19" ht="31" x14ac:dyDescent="0.35">
      <c r="A89" s="21" t="s">
        <v>147</v>
      </c>
      <c r="B89" s="22" t="s">
        <v>148</v>
      </c>
      <c r="C89" s="59">
        <v>1000000</v>
      </c>
      <c r="D89" s="71" t="s">
        <v>97</v>
      </c>
      <c r="E89" s="60">
        <v>1</v>
      </c>
      <c r="F89" s="39">
        <f t="shared" si="8"/>
        <v>1000000</v>
      </c>
      <c r="G89" s="42" t="s">
        <v>306</v>
      </c>
      <c r="H89" s="40" t="s">
        <v>25</v>
      </c>
      <c r="I89" s="122" t="s">
        <v>149</v>
      </c>
      <c r="J89" s="61">
        <v>0</v>
      </c>
      <c r="K89" s="61">
        <v>0</v>
      </c>
      <c r="L89" s="61">
        <v>0</v>
      </c>
      <c r="M89" s="31">
        <v>100</v>
      </c>
      <c r="N89" s="38">
        <f t="shared" si="5"/>
        <v>100</v>
      </c>
      <c r="O89" s="62"/>
      <c r="P89" s="62">
        <v>0</v>
      </c>
      <c r="Q89" s="46">
        <v>1000000</v>
      </c>
      <c r="R89" s="62">
        <v>0</v>
      </c>
      <c r="S89" s="47">
        <f t="shared" si="6"/>
        <v>1000000</v>
      </c>
    </row>
    <row r="90" spans="1:19" ht="31" x14ac:dyDescent="0.35">
      <c r="A90" s="21" t="s">
        <v>150</v>
      </c>
      <c r="B90" s="22" t="s">
        <v>151</v>
      </c>
      <c r="C90" s="59">
        <v>5000000</v>
      </c>
      <c r="D90" s="71" t="s">
        <v>97</v>
      </c>
      <c r="E90" s="60">
        <v>1</v>
      </c>
      <c r="F90" s="39">
        <f t="shared" si="8"/>
        <v>5000000</v>
      </c>
      <c r="G90" s="42" t="s">
        <v>93</v>
      </c>
      <c r="H90" s="40" t="s">
        <v>25</v>
      </c>
      <c r="I90" s="122" t="s">
        <v>149</v>
      </c>
      <c r="J90" s="61">
        <v>0</v>
      </c>
      <c r="K90" s="61">
        <v>0</v>
      </c>
      <c r="L90" s="61">
        <v>0</v>
      </c>
      <c r="M90" s="31">
        <v>100</v>
      </c>
      <c r="N90" s="38">
        <f t="shared" si="5"/>
        <v>100</v>
      </c>
      <c r="O90" s="62"/>
      <c r="P90" s="62">
        <v>2500000</v>
      </c>
      <c r="Q90" s="46">
        <v>2500000</v>
      </c>
      <c r="R90" s="62">
        <v>0</v>
      </c>
      <c r="S90" s="47">
        <f t="shared" si="6"/>
        <v>5000000</v>
      </c>
    </row>
    <row r="91" spans="1:19" ht="31" x14ac:dyDescent="0.35">
      <c r="A91" s="21" t="s">
        <v>186</v>
      </c>
      <c r="B91" s="22" t="s">
        <v>344</v>
      </c>
      <c r="C91" s="59">
        <v>1000000</v>
      </c>
      <c r="D91" s="71" t="s">
        <v>97</v>
      </c>
      <c r="E91" s="60">
        <v>1</v>
      </c>
      <c r="F91" s="39">
        <f t="shared" si="8"/>
        <v>1000000</v>
      </c>
      <c r="G91" s="42" t="s">
        <v>93</v>
      </c>
      <c r="H91" s="40" t="s">
        <v>25</v>
      </c>
      <c r="I91" s="122" t="s">
        <v>345</v>
      </c>
      <c r="J91" s="61">
        <v>0</v>
      </c>
      <c r="K91" s="61">
        <v>100</v>
      </c>
      <c r="L91" s="61">
        <v>0</v>
      </c>
      <c r="M91" s="31">
        <v>0</v>
      </c>
      <c r="N91" s="38">
        <f t="shared" ref="N91" si="14">SUM(J91:M91)</f>
        <v>100</v>
      </c>
      <c r="O91" s="62">
        <v>0</v>
      </c>
      <c r="P91" s="62"/>
      <c r="Q91" s="46">
        <v>1000000</v>
      </c>
      <c r="R91" s="62"/>
      <c r="S91" s="47">
        <v>1000000</v>
      </c>
    </row>
    <row r="92" spans="1:19" x14ac:dyDescent="0.35">
      <c r="A92" s="72"/>
      <c r="B92" s="64" t="s">
        <v>339</v>
      </c>
      <c r="C92" s="73"/>
      <c r="D92" s="66"/>
      <c r="E92" s="30"/>
      <c r="F92" s="53"/>
      <c r="G92" s="56"/>
      <c r="H92" s="54"/>
      <c r="I92" s="74"/>
      <c r="J92" s="75"/>
      <c r="K92" s="75"/>
      <c r="L92" s="75"/>
      <c r="M92" s="76"/>
      <c r="N92" s="38"/>
      <c r="O92" s="62"/>
      <c r="P92" s="77"/>
      <c r="Q92" s="34"/>
      <c r="R92" s="103"/>
      <c r="S92" s="47"/>
    </row>
    <row r="93" spans="1:19" ht="31" x14ac:dyDescent="0.35">
      <c r="A93" s="21" t="s">
        <v>21</v>
      </c>
      <c r="B93" s="22" t="s">
        <v>22</v>
      </c>
      <c r="C93" s="23">
        <v>1000</v>
      </c>
      <c r="D93" s="24" t="s">
        <v>23</v>
      </c>
      <c r="E93" s="25">
        <v>300</v>
      </c>
      <c r="F93" s="39">
        <f>C93*E93</f>
        <v>300000</v>
      </c>
      <c r="G93" s="42" t="s">
        <v>93</v>
      </c>
      <c r="H93" s="40"/>
      <c r="I93" s="29" t="s">
        <v>152</v>
      </c>
      <c r="J93" s="61">
        <v>0</v>
      </c>
      <c r="K93" s="61">
        <v>0</v>
      </c>
      <c r="L93" s="61">
        <v>100</v>
      </c>
      <c r="M93" s="31">
        <v>0</v>
      </c>
      <c r="N93" s="38">
        <f t="shared" si="5"/>
        <v>100</v>
      </c>
      <c r="P93" s="61">
        <v>150</v>
      </c>
      <c r="Q93" s="34">
        <f>E93-P93</f>
        <v>150</v>
      </c>
      <c r="R93" s="61">
        <v>0</v>
      </c>
      <c r="S93" s="35">
        <v>300</v>
      </c>
    </row>
    <row r="94" spans="1:19" ht="31" x14ac:dyDescent="0.35">
      <c r="A94" s="21" t="s">
        <v>27</v>
      </c>
      <c r="B94" s="36" t="s">
        <v>28</v>
      </c>
      <c r="C94" s="23">
        <v>7000</v>
      </c>
      <c r="D94" s="24" t="s">
        <v>23</v>
      </c>
      <c r="E94" s="25">
        <v>12</v>
      </c>
      <c r="F94" s="39">
        <f t="shared" ref="F94:F143" si="15">C94*E94</f>
        <v>84000</v>
      </c>
      <c r="G94" s="42" t="s">
        <v>93</v>
      </c>
      <c r="H94" s="40"/>
      <c r="I94" s="29" t="s">
        <v>152</v>
      </c>
      <c r="J94" s="61">
        <v>0</v>
      </c>
      <c r="K94" s="61">
        <v>0</v>
      </c>
      <c r="L94" s="61">
        <v>100</v>
      </c>
      <c r="M94" s="31">
        <v>0</v>
      </c>
      <c r="N94" s="38">
        <f t="shared" si="5"/>
        <v>100</v>
      </c>
      <c r="P94" s="61">
        <v>6</v>
      </c>
      <c r="Q94" s="34">
        <f>E94-P94</f>
        <v>6</v>
      </c>
      <c r="R94" s="61">
        <v>0</v>
      </c>
      <c r="S94" s="35">
        <v>12</v>
      </c>
    </row>
    <row r="95" spans="1:19" ht="31" x14ac:dyDescent="0.35">
      <c r="A95" s="21" t="s">
        <v>29</v>
      </c>
      <c r="B95" s="22" t="s">
        <v>30</v>
      </c>
      <c r="C95" s="23">
        <v>700</v>
      </c>
      <c r="D95" s="24" t="s">
        <v>31</v>
      </c>
      <c r="E95" s="25">
        <v>10</v>
      </c>
      <c r="F95" s="39">
        <f t="shared" si="15"/>
        <v>7000</v>
      </c>
      <c r="G95" s="42" t="s">
        <v>93</v>
      </c>
      <c r="H95" s="40"/>
      <c r="I95" s="29" t="s">
        <v>152</v>
      </c>
      <c r="J95" s="61">
        <v>0</v>
      </c>
      <c r="K95" s="61">
        <v>0</v>
      </c>
      <c r="L95" s="61">
        <v>100</v>
      </c>
      <c r="M95" s="31">
        <v>0</v>
      </c>
      <c r="N95" s="38">
        <f t="shared" si="5"/>
        <v>100</v>
      </c>
      <c r="P95" s="61">
        <v>5</v>
      </c>
      <c r="Q95" s="34">
        <f>E95-P95</f>
        <v>5</v>
      </c>
      <c r="R95" s="61">
        <v>0</v>
      </c>
      <c r="S95" s="35">
        <v>10</v>
      </c>
    </row>
    <row r="96" spans="1:19" ht="31" x14ac:dyDescent="0.35">
      <c r="A96" s="21" t="s">
        <v>32</v>
      </c>
      <c r="B96" s="22" t="s">
        <v>33</v>
      </c>
      <c r="C96" s="23">
        <v>3000</v>
      </c>
      <c r="D96" s="24" t="s">
        <v>34</v>
      </c>
      <c r="E96" s="25">
        <v>4</v>
      </c>
      <c r="F96" s="39">
        <f t="shared" si="15"/>
        <v>12000</v>
      </c>
      <c r="G96" s="42" t="s">
        <v>93</v>
      </c>
      <c r="H96" s="40"/>
      <c r="I96" s="29" t="s">
        <v>152</v>
      </c>
      <c r="J96" s="61">
        <v>0</v>
      </c>
      <c r="K96" s="61">
        <v>0</v>
      </c>
      <c r="L96" s="61">
        <v>100</v>
      </c>
      <c r="M96" s="31">
        <v>0</v>
      </c>
      <c r="N96" s="38">
        <f t="shared" si="5"/>
        <v>100</v>
      </c>
      <c r="P96" s="61">
        <v>2</v>
      </c>
      <c r="Q96" s="34">
        <f>E96-P96</f>
        <v>2</v>
      </c>
      <c r="R96" s="61">
        <v>0</v>
      </c>
      <c r="S96" s="35">
        <v>4</v>
      </c>
    </row>
    <row r="97" spans="1:19" ht="31" x14ac:dyDescent="0.35">
      <c r="A97" s="21" t="s">
        <v>35</v>
      </c>
      <c r="B97" s="22" t="s">
        <v>36</v>
      </c>
      <c r="C97" s="23">
        <v>100</v>
      </c>
      <c r="D97" s="24" t="s">
        <v>37</v>
      </c>
      <c r="E97" s="25">
        <v>24</v>
      </c>
      <c r="F97" s="39">
        <f t="shared" si="15"/>
        <v>2400</v>
      </c>
      <c r="G97" s="42" t="s">
        <v>93</v>
      </c>
      <c r="H97" s="40"/>
      <c r="I97" s="29" t="s">
        <v>152</v>
      </c>
      <c r="J97" s="61">
        <v>0</v>
      </c>
      <c r="K97" s="61">
        <v>0</v>
      </c>
      <c r="L97" s="61">
        <v>100</v>
      </c>
      <c r="M97" s="31">
        <v>0</v>
      </c>
      <c r="N97" s="38">
        <f t="shared" si="5"/>
        <v>100</v>
      </c>
      <c r="P97" s="61">
        <v>10</v>
      </c>
      <c r="Q97" s="34">
        <v>14</v>
      </c>
      <c r="R97" s="61">
        <v>0</v>
      </c>
      <c r="S97" s="35">
        <v>24</v>
      </c>
    </row>
    <row r="98" spans="1:19" ht="31" x14ac:dyDescent="0.35">
      <c r="A98" s="21" t="s">
        <v>129</v>
      </c>
      <c r="B98" s="22" t="s">
        <v>130</v>
      </c>
      <c r="C98" s="23">
        <v>5000</v>
      </c>
      <c r="D98" s="24" t="s">
        <v>37</v>
      </c>
      <c r="E98" s="25">
        <v>12</v>
      </c>
      <c r="F98" s="39">
        <f t="shared" si="15"/>
        <v>60000</v>
      </c>
      <c r="G98" s="42" t="s">
        <v>93</v>
      </c>
      <c r="H98" s="40"/>
      <c r="I98" s="29" t="s">
        <v>152</v>
      </c>
      <c r="J98" s="61">
        <v>0</v>
      </c>
      <c r="K98" s="61">
        <v>0</v>
      </c>
      <c r="L98" s="61">
        <v>100</v>
      </c>
      <c r="M98" s="31">
        <v>0</v>
      </c>
      <c r="N98" s="38">
        <f t="shared" si="5"/>
        <v>100</v>
      </c>
      <c r="P98" s="61">
        <v>6</v>
      </c>
      <c r="Q98" s="34">
        <f>E98-P98</f>
        <v>6</v>
      </c>
      <c r="R98" s="61">
        <v>0</v>
      </c>
      <c r="S98" s="35">
        <v>12</v>
      </c>
    </row>
    <row r="99" spans="1:19" ht="31" x14ac:dyDescent="0.35">
      <c r="A99" s="21" t="s">
        <v>38</v>
      </c>
      <c r="B99" s="22" t="s">
        <v>39</v>
      </c>
      <c r="C99" s="23">
        <v>150</v>
      </c>
      <c r="D99" s="24" t="s">
        <v>37</v>
      </c>
      <c r="E99" s="25">
        <v>10</v>
      </c>
      <c r="F99" s="39">
        <f t="shared" si="15"/>
        <v>1500</v>
      </c>
      <c r="G99" s="42" t="s">
        <v>93</v>
      </c>
      <c r="H99" s="40"/>
      <c r="I99" s="29" t="s">
        <v>152</v>
      </c>
      <c r="J99" s="61">
        <v>0</v>
      </c>
      <c r="K99" s="61">
        <v>0</v>
      </c>
      <c r="L99" s="61">
        <v>100</v>
      </c>
      <c r="M99" s="31">
        <v>0</v>
      </c>
      <c r="N99" s="38">
        <f t="shared" ref="N99:N143" si="16">SUM(J99:M99)</f>
        <v>100</v>
      </c>
      <c r="P99" s="61">
        <v>5</v>
      </c>
      <c r="Q99" s="34">
        <v>5</v>
      </c>
      <c r="R99" s="61">
        <v>0</v>
      </c>
      <c r="S99" s="35">
        <v>10</v>
      </c>
    </row>
    <row r="100" spans="1:19" ht="31" x14ac:dyDescent="0.35">
      <c r="A100" s="21" t="s">
        <v>40</v>
      </c>
      <c r="B100" s="22" t="s">
        <v>41</v>
      </c>
      <c r="C100" s="23">
        <v>750</v>
      </c>
      <c r="D100" s="24" t="s">
        <v>31</v>
      </c>
      <c r="E100" s="25">
        <v>10</v>
      </c>
      <c r="F100" s="39">
        <f t="shared" si="15"/>
        <v>7500</v>
      </c>
      <c r="G100" s="42" t="s">
        <v>93</v>
      </c>
      <c r="H100" s="40"/>
      <c r="I100" s="29" t="s">
        <v>152</v>
      </c>
      <c r="J100" s="61">
        <v>0</v>
      </c>
      <c r="K100" s="61">
        <v>0</v>
      </c>
      <c r="L100" s="61">
        <v>100</v>
      </c>
      <c r="M100" s="31">
        <v>0</v>
      </c>
      <c r="N100" s="38">
        <f t="shared" si="16"/>
        <v>100</v>
      </c>
      <c r="P100" s="61">
        <v>2</v>
      </c>
      <c r="Q100" s="34">
        <f t="shared" ref="Q100:Q106" si="17">E100-P100</f>
        <v>8</v>
      </c>
      <c r="R100" s="61">
        <v>0</v>
      </c>
      <c r="S100" s="35">
        <v>10</v>
      </c>
    </row>
    <row r="101" spans="1:19" ht="31" x14ac:dyDescent="0.35">
      <c r="A101" s="21" t="s">
        <v>42</v>
      </c>
      <c r="B101" s="22" t="s">
        <v>43</v>
      </c>
      <c r="C101" s="23">
        <v>500</v>
      </c>
      <c r="D101" s="24" t="s">
        <v>31</v>
      </c>
      <c r="E101" s="25">
        <v>20</v>
      </c>
      <c r="F101" s="39">
        <f t="shared" si="15"/>
        <v>10000</v>
      </c>
      <c r="G101" s="42" t="s">
        <v>93</v>
      </c>
      <c r="H101" s="40"/>
      <c r="I101" s="29" t="s">
        <v>152</v>
      </c>
      <c r="J101" s="61">
        <v>0</v>
      </c>
      <c r="K101" s="61">
        <v>0</v>
      </c>
      <c r="L101" s="61">
        <v>100</v>
      </c>
      <c r="M101" s="31">
        <v>0</v>
      </c>
      <c r="N101" s="38">
        <f t="shared" si="16"/>
        <v>100</v>
      </c>
      <c r="P101" s="61">
        <v>15</v>
      </c>
      <c r="Q101" s="34">
        <f t="shared" si="17"/>
        <v>5</v>
      </c>
      <c r="R101" s="61">
        <v>0</v>
      </c>
      <c r="S101" s="35">
        <v>20</v>
      </c>
    </row>
    <row r="102" spans="1:19" ht="31" x14ac:dyDescent="0.35">
      <c r="A102" s="21" t="s">
        <v>44</v>
      </c>
      <c r="B102" s="36" t="s">
        <v>45</v>
      </c>
      <c r="C102" s="23">
        <v>250</v>
      </c>
      <c r="D102" s="24" t="s">
        <v>31</v>
      </c>
      <c r="E102" s="25">
        <v>20</v>
      </c>
      <c r="F102" s="39">
        <f t="shared" si="15"/>
        <v>5000</v>
      </c>
      <c r="G102" s="42" t="s">
        <v>93</v>
      </c>
      <c r="H102" s="40"/>
      <c r="I102" s="29" t="s">
        <v>152</v>
      </c>
      <c r="J102" s="61">
        <v>0</v>
      </c>
      <c r="K102" s="61">
        <v>0</v>
      </c>
      <c r="L102" s="61">
        <v>100</v>
      </c>
      <c r="M102" s="31">
        <v>0</v>
      </c>
      <c r="N102" s="38">
        <f t="shared" si="16"/>
        <v>100</v>
      </c>
      <c r="P102" s="61">
        <v>5</v>
      </c>
      <c r="Q102" s="34">
        <f t="shared" si="17"/>
        <v>15</v>
      </c>
      <c r="R102" s="61">
        <v>0</v>
      </c>
      <c r="S102" s="35">
        <v>20</v>
      </c>
    </row>
    <row r="103" spans="1:19" ht="31" x14ac:dyDescent="0.35">
      <c r="A103" s="21" t="s">
        <v>46</v>
      </c>
      <c r="B103" s="22" t="s">
        <v>47</v>
      </c>
      <c r="C103" s="23">
        <v>50</v>
      </c>
      <c r="D103" s="24" t="s">
        <v>37</v>
      </c>
      <c r="E103" s="25">
        <v>20</v>
      </c>
      <c r="F103" s="39">
        <f t="shared" si="15"/>
        <v>1000</v>
      </c>
      <c r="G103" s="42" t="s">
        <v>93</v>
      </c>
      <c r="H103" s="40"/>
      <c r="I103" s="29" t="s">
        <v>152</v>
      </c>
      <c r="J103" s="61">
        <v>0</v>
      </c>
      <c r="K103" s="61">
        <v>0</v>
      </c>
      <c r="L103" s="61">
        <v>100</v>
      </c>
      <c r="M103" s="31">
        <v>0</v>
      </c>
      <c r="N103" s="38">
        <f t="shared" si="16"/>
        <v>100</v>
      </c>
      <c r="P103" s="61">
        <v>5</v>
      </c>
      <c r="Q103" s="34">
        <f t="shared" si="17"/>
        <v>15</v>
      </c>
      <c r="R103" s="61">
        <v>0</v>
      </c>
      <c r="S103" s="35">
        <v>20</v>
      </c>
    </row>
    <row r="104" spans="1:19" ht="31" x14ac:dyDescent="0.35">
      <c r="A104" s="21" t="s">
        <v>48</v>
      </c>
      <c r="B104" s="36" t="s">
        <v>49</v>
      </c>
      <c r="C104" s="23">
        <v>100</v>
      </c>
      <c r="D104" s="24" t="s">
        <v>37</v>
      </c>
      <c r="E104" s="25">
        <v>10</v>
      </c>
      <c r="F104" s="39">
        <f t="shared" si="15"/>
        <v>1000</v>
      </c>
      <c r="G104" s="42" t="s">
        <v>93</v>
      </c>
      <c r="H104" s="40"/>
      <c r="I104" s="29" t="s">
        <v>152</v>
      </c>
      <c r="J104" s="61">
        <v>0</v>
      </c>
      <c r="K104" s="61">
        <v>0</v>
      </c>
      <c r="L104" s="61">
        <v>100</v>
      </c>
      <c r="M104" s="31">
        <v>0</v>
      </c>
      <c r="N104" s="38">
        <f t="shared" si="16"/>
        <v>100</v>
      </c>
      <c r="P104" s="61">
        <v>5</v>
      </c>
      <c r="Q104" s="34">
        <f t="shared" si="17"/>
        <v>5</v>
      </c>
      <c r="R104" s="61">
        <v>0</v>
      </c>
      <c r="S104" s="35">
        <v>10</v>
      </c>
    </row>
    <row r="105" spans="1:19" ht="31" x14ac:dyDescent="0.35">
      <c r="A105" s="21" t="s">
        <v>50</v>
      </c>
      <c r="B105" s="36" t="s">
        <v>51</v>
      </c>
      <c r="C105" s="23">
        <v>150</v>
      </c>
      <c r="D105" s="24" t="s">
        <v>37</v>
      </c>
      <c r="E105" s="25">
        <v>100</v>
      </c>
      <c r="F105" s="39">
        <f t="shared" si="15"/>
        <v>15000</v>
      </c>
      <c r="G105" s="42" t="s">
        <v>93</v>
      </c>
      <c r="H105" s="40"/>
      <c r="I105" s="29" t="s">
        <v>152</v>
      </c>
      <c r="J105" s="61">
        <v>0</v>
      </c>
      <c r="K105" s="61">
        <v>0</v>
      </c>
      <c r="L105" s="61">
        <v>100</v>
      </c>
      <c r="M105" s="31">
        <v>0</v>
      </c>
      <c r="N105" s="38">
        <f t="shared" si="16"/>
        <v>100</v>
      </c>
      <c r="P105" s="61">
        <v>50</v>
      </c>
      <c r="Q105" s="34">
        <f t="shared" si="17"/>
        <v>50</v>
      </c>
      <c r="R105" s="61">
        <v>0</v>
      </c>
      <c r="S105" s="35">
        <v>100</v>
      </c>
    </row>
    <row r="106" spans="1:19" ht="31" x14ac:dyDescent="0.35">
      <c r="A106" s="21" t="s">
        <v>131</v>
      </c>
      <c r="B106" s="22" t="s">
        <v>132</v>
      </c>
      <c r="C106" s="23">
        <v>150</v>
      </c>
      <c r="D106" s="24" t="s">
        <v>37</v>
      </c>
      <c r="E106" s="25">
        <v>10</v>
      </c>
      <c r="F106" s="39">
        <f t="shared" si="15"/>
        <v>1500</v>
      </c>
      <c r="G106" s="42" t="s">
        <v>93</v>
      </c>
      <c r="H106" s="40"/>
      <c r="I106" s="29" t="s">
        <v>152</v>
      </c>
      <c r="J106" s="61">
        <v>0</v>
      </c>
      <c r="K106" s="61">
        <v>0</v>
      </c>
      <c r="L106" s="61">
        <v>100</v>
      </c>
      <c r="M106" s="31">
        <v>0</v>
      </c>
      <c r="N106" s="38">
        <f t="shared" si="16"/>
        <v>100</v>
      </c>
      <c r="P106" s="61">
        <v>5</v>
      </c>
      <c r="Q106" s="34">
        <f t="shared" si="17"/>
        <v>5</v>
      </c>
      <c r="R106" s="61">
        <v>0</v>
      </c>
      <c r="S106" s="35">
        <v>10</v>
      </c>
    </row>
    <row r="107" spans="1:19" ht="31" x14ac:dyDescent="0.35">
      <c r="A107" s="21" t="s">
        <v>133</v>
      </c>
      <c r="B107" s="22" t="s">
        <v>134</v>
      </c>
      <c r="C107" s="23">
        <v>150</v>
      </c>
      <c r="D107" s="24" t="s">
        <v>37</v>
      </c>
      <c r="E107" s="25">
        <v>5</v>
      </c>
      <c r="F107" s="39">
        <f t="shared" si="15"/>
        <v>750</v>
      </c>
      <c r="G107" s="42" t="s">
        <v>93</v>
      </c>
      <c r="H107" s="40"/>
      <c r="I107" s="29" t="s">
        <v>152</v>
      </c>
      <c r="J107" s="61">
        <v>0</v>
      </c>
      <c r="K107" s="61">
        <v>0</v>
      </c>
      <c r="L107" s="61">
        <v>100</v>
      </c>
      <c r="M107" s="31">
        <v>0</v>
      </c>
      <c r="N107" s="38">
        <f t="shared" si="16"/>
        <v>100</v>
      </c>
      <c r="P107" s="61">
        <v>2</v>
      </c>
      <c r="Q107" s="34">
        <v>3</v>
      </c>
      <c r="R107" s="61">
        <v>0</v>
      </c>
      <c r="S107" s="35">
        <v>5</v>
      </c>
    </row>
    <row r="108" spans="1:19" ht="31" x14ac:dyDescent="0.35">
      <c r="A108" s="21" t="s">
        <v>52</v>
      </c>
      <c r="B108" s="36" t="s">
        <v>53</v>
      </c>
      <c r="C108" s="23">
        <v>1000</v>
      </c>
      <c r="D108" s="24" t="s">
        <v>37</v>
      </c>
      <c r="E108" s="25">
        <v>8</v>
      </c>
      <c r="F108" s="39">
        <f t="shared" si="15"/>
        <v>8000</v>
      </c>
      <c r="G108" s="42" t="s">
        <v>93</v>
      </c>
      <c r="H108" s="40"/>
      <c r="I108" s="29" t="s">
        <v>152</v>
      </c>
      <c r="J108" s="61">
        <v>0</v>
      </c>
      <c r="K108" s="61">
        <v>0</v>
      </c>
      <c r="L108" s="61">
        <v>100</v>
      </c>
      <c r="M108" s="31">
        <v>0</v>
      </c>
      <c r="N108" s="38">
        <f t="shared" si="16"/>
        <v>100</v>
      </c>
      <c r="P108" s="61">
        <v>4</v>
      </c>
      <c r="Q108" s="34">
        <f t="shared" ref="Q108:Q125" si="18">E108-P108</f>
        <v>4</v>
      </c>
      <c r="R108" s="61">
        <v>0</v>
      </c>
      <c r="S108" s="35">
        <v>8</v>
      </c>
    </row>
    <row r="109" spans="1:19" ht="31" x14ac:dyDescent="0.35">
      <c r="A109" s="21" t="s">
        <v>135</v>
      </c>
      <c r="B109" s="22" t="s">
        <v>136</v>
      </c>
      <c r="C109" s="23">
        <v>250</v>
      </c>
      <c r="D109" s="24" t="s">
        <v>37</v>
      </c>
      <c r="E109" s="25">
        <v>10</v>
      </c>
      <c r="F109" s="39">
        <f t="shared" si="15"/>
        <v>2500</v>
      </c>
      <c r="G109" s="42" t="s">
        <v>93</v>
      </c>
      <c r="H109" s="40"/>
      <c r="I109" s="29" t="s">
        <v>152</v>
      </c>
      <c r="J109" s="61">
        <v>0</v>
      </c>
      <c r="K109" s="61">
        <v>0</v>
      </c>
      <c r="L109" s="61">
        <v>100</v>
      </c>
      <c r="M109" s="31">
        <v>0</v>
      </c>
      <c r="N109" s="38">
        <f t="shared" si="16"/>
        <v>100</v>
      </c>
      <c r="P109" s="61">
        <v>5</v>
      </c>
      <c r="Q109" s="34">
        <f t="shared" si="18"/>
        <v>5</v>
      </c>
      <c r="R109" s="61">
        <v>0</v>
      </c>
      <c r="S109" s="35">
        <v>10</v>
      </c>
    </row>
    <row r="110" spans="1:19" ht="31" x14ac:dyDescent="0.35">
      <c r="A110" s="21" t="s">
        <v>54</v>
      </c>
      <c r="B110" s="22" t="s">
        <v>55</v>
      </c>
      <c r="C110" s="23">
        <v>450</v>
      </c>
      <c r="D110" s="24" t="s">
        <v>37</v>
      </c>
      <c r="E110" s="25">
        <v>10</v>
      </c>
      <c r="F110" s="39">
        <f t="shared" si="15"/>
        <v>4500</v>
      </c>
      <c r="G110" s="42" t="s">
        <v>93</v>
      </c>
      <c r="H110" s="40"/>
      <c r="I110" s="29" t="s">
        <v>152</v>
      </c>
      <c r="J110" s="61">
        <v>0</v>
      </c>
      <c r="K110" s="61">
        <v>0</v>
      </c>
      <c r="L110" s="61">
        <v>100</v>
      </c>
      <c r="M110" s="31">
        <v>0</v>
      </c>
      <c r="N110" s="38">
        <f t="shared" si="16"/>
        <v>100</v>
      </c>
      <c r="P110" s="61">
        <v>5</v>
      </c>
      <c r="Q110" s="34">
        <f t="shared" si="18"/>
        <v>5</v>
      </c>
      <c r="R110" s="61">
        <v>0</v>
      </c>
      <c r="S110" s="35">
        <v>10</v>
      </c>
    </row>
    <row r="111" spans="1:19" ht="31" x14ac:dyDescent="0.35">
      <c r="A111" s="21" t="s">
        <v>56</v>
      </c>
      <c r="B111" s="22" t="s">
        <v>57</v>
      </c>
      <c r="C111" s="23">
        <v>150</v>
      </c>
      <c r="D111" s="24" t="s">
        <v>31</v>
      </c>
      <c r="E111" s="25">
        <v>5</v>
      </c>
      <c r="F111" s="39">
        <f t="shared" si="15"/>
        <v>750</v>
      </c>
      <c r="G111" s="42" t="s">
        <v>93</v>
      </c>
      <c r="H111" s="40"/>
      <c r="I111" s="29" t="s">
        <v>152</v>
      </c>
      <c r="J111" s="61">
        <v>0</v>
      </c>
      <c r="K111" s="61">
        <v>0</v>
      </c>
      <c r="L111" s="61">
        <v>100</v>
      </c>
      <c r="M111" s="31">
        <v>0</v>
      </c>
      <c r="N111" s="38">
        <f t="shared" si="16"/>
        <v>100</v>
      </c>
      <c r="P111" s="61">
        <v>2</v>
      </c>
      <c r="Q111" s="34">
        <f t="shared" si="18"/>
        <v>3</v>
      </c>
      <c r="R111" s="61">
        <v>0</v>
      </c>
      <c r="S111" s="35">
        <v>5</v>
      </c>
    </row>
    <row r="112" spans="1:19" ht="31" x14ac:dyDescent="0.35">
      <c r="A112" s="21" t="s">
        <v>153</v>
      </c>
      <c r="B112" s="22" t="s">
        <v>154</v>
      </c>
      <c r="C112" s="23">
        <v>1800</v>
      </c>
      <c r="D112" s="24" t="s">
        <v>31</v>
      </c>
      <c r="E112" s="25">
        <v>6</v>
      </c>
      <c r="F112" s="39">
        <f t="shared" si="15"/>
        <v>10800</v>
      </c>
      <c r="G112" s="42" t="s">
        <v>93</v>
      </c>
      <c r="H112" s="40"/>
      <c r="I112" s="29" t="s">
        <v>152</v>
      </c>
      <c r="J112" s="61">
        <v>0</v>
      </c>
      <c r="K112" s="61">
        <v>0</v>
      </c>
      <c r="L112" s="61">
        <v>100</v>
      </c>
      <c r="M112" s="31">
        <v>0</v>
      </c>
      <c r="N112" s="38">
        <f t="shared" si="16"/>
        <v>100</v>
      </c>
      <c r="P112" s="61">
        <v>2</v>
      </c>
      <c r="Q112" s="34">
        <f t="shared" si="18"/>
        <v>4</v>
      </c>
      <c r="R112" s="61">
        <v>0</v>
      </c>
      <c r="S112" s="35">
        <v>6</v>
      </c>
    </row>
    <row r="113" spans="1:19" ht="31" x14ac:dyDescent="0.35">
      <c r="A113" s="21" t="s">
        <v>58</v>
      </c>
      <c r="B113" s="22" t="s">
        <v>59</v>
      </c>
      <c r="C113" s="23">
        <v>50</v>
      </c>
      <c r="D113" s="24" t="s">
        <v>37</v>
      </c>
      <c r="E113" s="25">
        <v>12</v>
      </c>
      <c r="F113" s="39">
        <f t="shared" si="15"/>
        <v>600</v>
      </c>
      <c r="G113" s="42" t="s">
        <v>93</v>
      </c>
      <c r="H113" s="40"/>
      <c r="I113" s="29" t="s">
        <v>152</v>
      </c>
      <c r="J113" s="61">
        <v>0</v>
      </c>
      <c r="K113" s="61">
        <v>0</v>
      </c>
      <c r="L113" s="61">
        <v>100</v>
      </c>
      <c r="M113" s="31">
        <v>0</v>
      </c>
      <c r="N113" s="38">
        <f t="shared" si="16"/>
        <v>100</v>
      </c>
      <c r="P113" s="61">
        <v>5</v>
      </c>
      <c r="Q113" s="34">
        <f t="shared" si="18"/>
        <v>7</v>
      </c>
      <c r="R113" s="61">
        <v>0</v>
      </c>
      <c r="S113" s="35">
        <v>12</v>
      </c>
    </row>
    <row r="114" spans="1:19" ht="31" x14ac:dyDescent="0.35">
      <c r="A114" s="21" t="s">
        <v>60</v>
      </c>
      <c r="B114" s="22" t="s">
        <v>61</v>
      </c>
      <c r="C114" s="23">
        <v>300</v>
      </c>
      <c r="D114" s="24" t="s">
        <v>37</v>
      </c>
      <c r="E114" s="25">
        <v>6</v>
      </c>
      <c r="F114" s="39">
        <f t="shared" si="15"/>
        <v>1800</v>
      </c>
      <c r="G114" s="42" t="s">
        <v>93</v>
      </c>
      <c r="H114" s="40"/>
      <c r="I114" s="29" t="s">
        <v>152</v>
      </c>
      <c r="J114" s="61">
        <v>0</v>
      </c>
      <c r="K114" s="61">
        <v>0</v>
      </c>
      <c r="L114" s="61">
        <v>100</v>
      </c>
      <c r="M114" s="31">
        <v>0</v>
      </c>
      <c r="N114" s="38">
        <f t="shared" si="16"/>
        <v>100</v>
      </c>
      <c r="P114" s="61">
        <v>3</v>
      </c>
      <c r="Q114" s="34">
        <f t="shared" si="18"/>
        <v>3</v>
      </c>
      <c r="R114" s="61">
        <v>0</v>
      </c>
      <c r="S114" s="35">
        <v>6</v>
      </c>
    </row>
    <row r="115" spans="1:19" ht="31" x14ac:dyDescent="0.35">
      <c r="A115" s="21" t="s">
        <v>62</v>
      </c>
      <c r="B115" s="22" t="s">
        <v>63</v>
      </c>
      <c r="C115" s="23">
        <v>400</v>
      </c>
      <c r="D115" s="24" t="s">
        <v>31</v>
      </c>
      <c r="E115" s="25">
        <v>12</v>
      </c>
      <c r="F115" s="39">
        <f t="shared" si="15"/>
        <v>4800</v>
      </c>
      <c r="G115" s="42" t="s">
        <v>93</v>
      </c>
      <c r="H115" s="40"/>
      <c r="I115" s="29" t="s">
        <v>152</v>
      </c>
      <c r="J115" s="61">
        <v>0</v>
      </c>
      <c r="K115" s="61">
        <v>0</v>
      </c>
      <c r="L115" s="61">
        <v>100</v>
      </c>
      <c r="M115" s="31">
        <v>0</v>
      </c>
      <c r="N115" s="38">
        <f t="shared" si="16"/>
        <v>100</v>
      </c>
      <c r="P115" s="61">
        <v>6</v>
      </c>
      <c r="Q115" s="34">
        <f t="shared" si="18"/>
        <v>6</v>
      </c>
      <c r="R115" s="61">
        <v>0</v>
      </c>
      <c r="S115" s="35">
        <v>12</v>
      </c>
    </row>
    <row r="116" spans="1:19" ht="31" x14ac:dyDescent="0.35">
      <c r="A116" s="21" t="s">
        <v>64</v>
      </c>
      <c r="B116" s="22" t="s">
        <v>65</v>
      </c>
      <c r="C116" s="23">
        <v>5000</v>
      </c>
      <c r="D116" s="24" t="s">
        <v>37</v>
      </c>
      <c r="E116" s="25">
        <v>2</v>
      </c>
      <c r="F116" s="39">
        <f t="shared" si="15"/>
        <v>10000</v>
      </c>
      <c r="G116" s="42" t="s">
        <v>93</v>
      </c>
      <c r="H116" s="40"/>
      <c r="I116" s="29" t="s">
        <v>152</v>
      </c>
      <c r="J116" s="61">
        <v>0</v>
      </c>
      <c r="K116" s="61">
        <v>0</v>
      </c>
      <c r="L116" s="61">
        <v>100</v>
      </c>
      <c r="M116" s="31">
        <v>0</v>
      </c>
      <c r="N116" s="38">
        <f t="shared" si="16"/>
        <v>100</v>
      </c>
      <c r="P116" s="61">
        <v>1</v>
      </c>
      <c r="Q116" s="34">
        <f t="shared" si="18"/>
        <v>1</v>
      </c>
      <c r="R116" s="61">
        <v>0</v>
      </c>
      <c r="S116" s="35">
        <v>2</v>
      </c>
    </row>
    <row r="117" spans="1:19" ht="31" x14ac:dyDescent="0.35">
      <c r="A117" s="21" t="s">
        <v>66</v>
      </c>
      <c r="B117" s="22" t="s">
        <v>67</v>
      </c>
      <c r="C117" s="23">
        <v>400</v>
      </c>
      <c r="D117" s="24" t="s">
        <v>31</v>
      </c>
      <c r="E117" s="25">
        <v>10</v>
      </c>
      <c r="F117" s="39">
        <f t="shared" si="15"/>
        <v>4000</v>
      </c>
      <c r="G117" s="42" t="s">
        <v>93</v>
      </c>
      <c r="H117" s="40"/>
      <c r="I117" s="29" t="s">
        <v>152</v>
      </c>
      <c r="J117" s="61">
        <v>0</v>
      </c>
      <c r="K117" s="61">
        <v>0</v>
      </c>
      <c r="L117" s="61">
        <v>100</v>
      </c>
      <c r="M117" s="31">
        <v>0</v>
      </c>
      <c r="N117" s="38">
        <f t="shared" si="16"/>
        <v>100</v>
      </c>
      <c r="P117" s="61">
        <v>5</v>
      </c>
      <c r="Q117" s="34">
        <f t="shared" si="18"/>
        <v>5</v>
      </c>
      <c r="R117" s="61">
        <v>0</v>
      </c>
      <c r="S117" s="35">
        <v>10</v>
      </c>
    </row>
    <row r="118" spans="1:19" ht="31" x14ac:dyDescent="0.35">
      <c r="A118" s="21" t="s">
        <v>68</v>
      </c>
      <c r="B118" s="22" t="s">
        <v>69</v>
      </c>
      <c r="C118" s="23">
        <v>700</v>
      </c>
      <c r="D118" s="24" t="s">
        <v>37</v>
      </c>
      <c r="E118" s="25">
        <v>12</v>
      </c>
      <c r="F118" s="39">
        <f t="shared" si="15"/>
        <v>8400</v>
      </c>
      <c r="G118" s="42" t="s">
        <v>93</v>
      </c>
      <c r="H118" s="40"/>
      <c r="I118" s="29" t="s">
        <v>152</v>
      </c>
      <c r="J118" s="61">
        <v>0</v>
      </c>
      <c r="K118" s="61">
        <v>0</v>
      </c>
      <c r="L118" s="61">
        <v>100</v>
      </c>
      <c r="M118" s="31">
        <v>0</v>
      </c>
      <c r="N118" s="38">
        <f t="shared" si="16"/>
        <v>100</v>
      </c>
      <c r="P118" s="61">
        <v>6</v>
      </c>
      <c r="Q118" s="34">
        <f t="shared" si="18"/>
        <v>6</v>
      </c>
      <c r="R118" s="61">
        <v>0</v>
      </c>
      <c r="S118" s="35">
        <v>12</v>
      </c>
    </row>
    <row r="119" spans="1:19" ht="31" x14ac:dyDescent="0.35">
      <c r="A119" s="21" t="s">
        <v>70</v>
      </c>
      <c r="B119" s="22" t="s">
        <v>71</v>
      </c>
      <c r="C119" s="23">
        <v>5000</v>
      </c>
      <c r="D119" s="24" t="s">
        <v>37</v>
      </c>
      <c r="E119" s="25">
        <v>12</v>
      </c>
      <c r="F119" s="39">
        <f t="shared" si="15"/>
        <v>60000</v>
      </c>
      <c r="G119" s="42" t="s">
        <v>93</v>
      </c>
      <c r="H119" s="40"/>
      <c r="I119" s="29" t="s">
        <v>152</v>
      </c>
      <c r="J119" s="61">
        <v>0</v>
      </c>
      <c r="K119" s="61">
        <v>0</v>
      </c>
      <c r="L119" s="61">
        <v>100</v>
      </c>
      <c r="M119" s="31">
        <v>0</v>
      </c>
      <c r="N119" s="38">
        <f t="shared" si="16"/>
        <v>100</v>
      </c>
      <c r="P119" s="61">
        <v>6</v>
      </c>
      <c r="Q119" s="34">
        <f t="shared" si="18"/>
        <v>6</v>
      </c>
      <c r="R119" s="61">
        <v>0</v>
      </c>
      <c r="S119" s="35">
        <v>12</v>
      </c>
    </row>
    <row r="120" spans="1:19" ht="31" x14ac:dyDescent="0.35">
      <c r="A120" s="21" t="s">
        <v>72</v>
      </c>
      <c r="B120" s="22" t="s">
        <v>73</v>
      </c>
      <c r="C120" s="23">
        <v>600</v>
      </c>
      <c r="D120" s="24" t="s">
        <v>37</v>
      </c>
      <c r="E120" s="25">
        <v>12</v>
      </c>
      <c r="F120" s="39">
        <f t="shared" si="15"/>
        <v>7200</v>
      </c>
      <c r="G120" s="42" t="s">
        <v>93</v>
      </c>
      <c r="H120" s="40"/>
      <c r="I120" s="29" t="s">
        <v>152</v>
      </c>
      <c r="J120" s="61">
        <v>0</v>
      </c>
      <c r="K120" s="61">
        <v>0</v>
      </c>
      <c r="L120" s="61">
        <v>100</v>
      </c>
      <c r="M120" s="31">
        <v>0</v>
      </c>
      <c r="N120" s="38">
        <f t="shared" si="16"/>
        <v>100</v>
      </c>
      <c r="P120" s="61">
        <v>6</v>
      </c>
      <c r="Q120" s="34">
        <f t="shared" si="18"/>
        <v>6</v>
      </c>
      <c r="R120" s="61">
        <v>0</v>
      </c>
      <c r="S120" s="35">
        <v>12</v>
      </c>
    </row>
    <row r="121" spans="1:19" ht="31" x14ac:dyDescent="0.35">
      <c r="A121" s="21" t="s">
        <v>81</v>
      </c>
      <c r="B121" s="22" t="s">
        <v>82</v>
      </c>
      <c r="C121" s="23">
        <v>9500</v>
      </c>
      <c r="D121" s="24" t="s">
        <v>37</v>
      </c>
      <c r="E121" s="25">
        <v>10</v>
      </c>
      <c r="F121" s="39">
        <f t="shared" si="15"/>
        <v>95000</v>
      </c>
      <c r="G121" s="42" t="s">
        <v>93</v>
      </c>
      <c r="H121" s="40"/>
      <c r="I121" s="29" t="s">
        <v>152</v>
      </c>
      <c r="J121" s="61">
        <v>0</v>
      </c>
      <c r="K121" s="61">
        <v>0</v>
      </c>
      <c r="L121" s="61">
        <v>100</v>
      </c>
      <c r="M121" s="31">
        <v>0</v>
      </c>
      <c r="N121" s="38">
        <f t="shared" si="16"/>
        <v>100</v>
      </c>
      <c r="P121" s="61">
        <v>5</v>
      </c>
      <c r="Q121" s="34">
        <f t="shared" si="18"/>
        <v>5</v>
      </c>
      <c r="R121" s="61">
        <v>0</v>
      </c>
      <c r="S121" s="35">
        <v>5</v>
      </c>
    </row>
    <row r="122" spans="1:19" ht="31" x14ac:dyDescent="0.35">
      <c r="A122" s="21" t="s">
        <v>155</v>
      </c>
      <c r="B122" s="22" t="s">
        <v>156</v>
      </c>
      <c r="C122" s="23">
        <v>30000</v>
      </c>
      <c r="D122" s="24" t="s">
        <v>157</v>
      </c>
      <c r="E122" s="25">
        <v>1</v>
      </c>
      <c r="F122" s="39">
        <f t="shared" si="15"/>
        <v>30000</v>
      </c>
      <c r="G122" s="42" t="s">
        <v>93</v>
      </c>
      <c r="H122" s="40"/>
      <c r="I122" s="29" t="s">
        <v>152</v>
      </c>
      <c r="J122" s="61">
        <v>0</v>
      </c>
      <c r="K122" s="61">
        <v>0</v>
      </c>
      <c r="L122" s="61">
        <v>100</v>
      </c>
      <c r="M122" s="31">
        <v>0</v>
      </c>
      <c r="N122" s="38">
        <f t="shared" si="16"/>
        <v>100</v>
      </c>
      <c r="P122" s="61">
        <v>0</v>
      </c>
      <c r="Q122" s="34">
        <f t="shared" si="18"/>
        <v>1</v>
      </c>
      <c r="R122" s="61">
        <v>0</v>
      </c>
      <c r="S122" s="35">
        <v>1</v>
      </c>
    </row>
    <row r="123" spans="1:19" ht="31" x14ac:dyDescent="0.35">
      <c r="A123" s="21" t="s">
        <v>85</v>
      </c>
      <c r="B123" s="22" t="s">
        <v>158</v>
      </c>
      <c r="C123" s="23">
        <v>3000</v>
      </c>
      <c r="D123" s="24" t="s">
        <v>37</v>
      </c>
      <c r="E123" s="25">
        <v>3</v>
      </c>
      <c r="F123" s="39">
        <f t="shared" si="15"/>
        <v>9000</v>
      </c>
      <c r="G123" s="42" t="s">
        <v>93</v>
      </c>
      <c r="H123" s="40"/>
      <c r="I123" s="29" t="s">
        <v>152</v>
      </c>
      <c r="J123" s="61">
        <v>0</v>
      </c>
      <c r="K123" s="61">
        <v>0</v>
      </c>
      <c r="L123" s="61">
        <v>100</v>
      </c>
      <c r="M123" s="31">
        <v>0</v>
      </c>
      <c r="N123" s="38">
        <f t="shared" si="16"/>
        <v>100</v>
      </c>
      <c r="P123" s="61">
        <v>1</v>
      </c>
      <c r="Q123" s="34">
        <f t="shared" si="18"/>
        <v>2</v>
      </c>
      <c r="R123" s="61">
        <v>0</v>
      </c>
      <c r="S123" s="35">
        <v>3</v>
      </c>
    </row>
    <row r="124" spans="1:19" ht="31" x14ac:dyDescent="0.35">
      <c r="A124" s="21" t="s">
        <v>159</v>
      </c>
      <c r="B124" s="22" t="s">
        <v>160</v>
      </c>
      <c r="C124" s="23">
        <v>1500</v>
      </c>
      <c r="D124" s="24" t="s">
        <v>37</v>
      </c>
      <c r="E124" s="25">
        <v>4</v>
      </c>
      <c r="F124" s="39">
        <f t="shared" si="15"/>
        <v>6000</v>
      </c>
      <c r="G124" s="42" t="s">
        <v>93</v>
      </c>
      <c r="H124" s="40"/>
      <c r="I124" s="29" t="s">
        <v>152</v>
      </c>
      <c r="J124" s="61">
        <v>0</v>
      </c>
      <c r="K124" s="61">
        <v>0</v>
      </c>
      <c r="L124" s="61">
        <v>100</v>
      </c>
      <c r="M124" s="31">
        <v>0</v>
      </c>
      <c r="N124" s="38">
        <f t="shared" si="16"/>
        <v>100</v>
      </c>
      <c r="P124" s="61">
        <v>2</v>
      </c>
      <c r="Q124" s="34">
        <f t="shared" si="18"/>
        <v>2</v>
      </c>
      <c r="R124" s="61">
        <v>0</v>
      </c>
      <c r="S124" s="35">
        <v>4</v>
      </c>
    </row>
    <row r="125" spans="1:19" ht="31" x14ac:dyDescent="0.35">
      <c r="A125" s="21" t="s">
        <v>137</v>
      </c>
      <c r="B125" s="36" t="s">
        <v>138</v>
      </c>
      <c r="C125" s="59">
        <v>250000</v>
      </c>
      <c r="D125" s="71" t="s">
        <v>37</v>
      </c>
      <c r="E125" s="60">
        <v>2</v>
      </c>
      <c r="F125" s="39">
        <f t="shared" si="15"/>
        <v>500000</v>
      </c>
      <c r="G125" s="42" t="s">
        <v>93</v>
      </c>
      <c r="H125" s="40" t="s">
        <v>25</v>
      </c>
      <c r="I125" s="29" t="s">
        <v>161</v>
      </c>
      <c r="J125" s="61">
        <v>0</v>
      </c>
      <c r="K125" s="61">
        <v>0</v>
      </c>
      <c r="L125" s="61">
        <v>100</v>
      </c>
      <c r="M125" s="31">
        <v>0</v>
      </c>
      <c r="N125" s="38">
        <f t="shared" si="16"/>
        <v>100</v>
      </c>
      <c r="P125" s="61">
        <v>0</v>
      </c>
      <c r="Q125" s="34">
        <f t="shared" si="18"/>
        <v>2</v>
      </c>
      <c r="R125" s="61">
        <v>0</v>
      </c>
      <c r="S125" s="35">
        <v>2</v>
      </c>
    </row>
    <row r="126" spans="1:19" ht="31" x14ac:dyDescent="0.35">
      <c r="A126" s="21" t="s">
        <v>140</v>
      </c>
      <c r="B126" s="22" t="s">
        <v>141</v>
      </c>
      <c r="C126" s="59">
        <v>300000</v>
      </c>
      <c r="D126" s="71" t="s">
        <v>97</v>
      </c>
      <c r="E126" s="60">
        <v>1</v>
      </c>
      <c r="F126" s="39">
        <f t="shared" si="15"/>
        <v>300000</v>
      </c>
      <c r="G126" s="42" t="s">
        <v>93</v>
      </c>
      <c r="H126" s="40" t="s">
        <v>25</v>
      </c>
      <c r="I126" s="29" t="s">
        <v>162</v>
      </c>
      <c r="J126" s="61">
        <v>0</v>
      </c>
      <c r="K126" s="61">
        <v>100</v>
      </c>
      <c r="L126" s="61">
        <v>0</v>
      </c>
      <c r="M126" s="31">
        <v>0</v>
      </c>
      <c r="N126" s="38">
        <f t="shared" si="16"/>
        <v>100</v>
      </c>
      <c r="O126" s="62">
        <v>0</v>
      </c>
      <c r="P126" s="62"/>
      <c r="Q126" s="46">
        <f>F126-O126-P126</f>
        <v>300000</v>
      </c>
      <c r="R126" s="62">
        <v>0</v>
      </c>
      <c r="S126" s="47">
        <f t="shared" ref="S126:S143" si="19">O126+P126+Q126</f>
        <v>300000</v>
      </c>
    </row>
    <row r="127" spans="1:19" ht="31" x14ac:dyDescent="0.35">
      <c r="A127" s="21" t="s">
        <v>99</v>
      </c>
      <c r="B127" s="36" t="s">
        <v>100</v>
      </c>
      <c r="C127" s="59">
        <v>0</v>
      </c>
      <c r="D127" s="71" t="s">
        <v>97</v>
      </c>
      <c r="E127" s="60">
        <v>1</v>
      </c>
      <c r="F127" s="39">
        <f t="shared" si="15"/>
        <v>0</v>
      </c>
      <c r="G127" s="42" t="s">
        <v>93</v>
      </c>
      <c r="H127" s="40" t="s">
        <v>25</v>
      </c>
      <c r="I127" s="29" t="s">
        <v>163</v>
      </c>
      <c r="J127" s="61">
        <v>100</v>
      </c>
      <c r="K127" s="61">
        <v>0</v>
      </c>
      <c r="L127" s="61">
        <v>0</v>
      </c>
      <c r="M127" s="31">
        <v>0</v>
      </c>
      <c r="N127" s="38">
        <f t="shared" si="16"/>
        <v>100</v>
      </c>
      <c r="O127" s="62">
        <v>0</v>
      </c>
      <c r="P127" s="62">
        <v>0</v>
      </c>
      <c r="Q127" s="46">
        <f t="shared" ref="Q127:Q143" si="20">F127-O127-P127</f>
        <v>0</v>
      </c>
      <c r="R127" s="62">
        <v>0</v>
      </c>
      <c r="S127" s="47">
        <f t="shared" si="19"/>
        <v>0</v>
      </c>
    </row>
    <row r="128" spans="1:19" ht="31" x14ac:dyDescent="0.35">
      <c r="A128" s="21" t="s">
        <v>103</v>
      </c>
      <c r="B128" s="22" t="s">
        <v>104</v>
      </c>
      <c r="C128" s="59">
        <v>500000</v>
      </c>
      <c r="D128" s="71" t="s">
        <v>97</v>
      </c>
      <c r="E128" s="60">
        <v>1</v>
      </c>
      <c r="F128" s="39">
        <f t="shared" si="15"/>
        <v>500000</v>
      </c>
      <c r="G128" s="42" t="s">
        <v>93</v>
      </c>
      <c r="H128" s="40" t="s">
        <v>25</v>
      </c>
      <c r="I128" s="29" t="s">
        <v>164</v>
      </c>
      <c r="J128" s="61">
        <v>0</v>
      </c>
      <c r="K128" s="61">
        <v>0</v>
      </c>
      <c r="L128" s="61">
        <v>0</v>
      </c>
      <c r="M128" s="31">
        <v>100</v>
      </c>
      <c r="N128" s="38">
        <f t="shared" si="16"/>
        <v>100</v>
      </c>
      <c r="O128" s="62">
        <v>0</v>
      </c>
      <c r="P128" s="62">
        <v>200000</v>
      </c>
      <c r="Q128" s="46">
        <f t="shared" si="20"/>
        <v>300000</v>
      </c>
      <c r="R128" s="62">
        <v>0</v>
      </c>
      <c r="S128" s="47">
        <f>O128+P128+Q128</f>
        <v>500000</v>
      </c>
    </row>
    <row r="129" spans="1:19" ht="31" x14ac:dyDescent="0.35">
      <c r="A129" s="21" t="s">
        <v>165</v>
      </c>
      <c r="B129" s="22" t="s">
        <v>166</v>
      </c>
      <c r="C129" s="59">
        <v>300000</v>
      </c>
      <c r="D129" s="71" t="s">
        <v>97</v>
      </c>
      <c r="E129" s="60">
        <v>1</v>
      </c>
      <c r="F129" s="39">
        <f t="shared" si="15"/>
        <v>300000</v>
      </c>
      <c r="G129" s="42" t="s">
        <v>93</v>
      </c>
      <c r="H129" s="40" t="s">
        <v>25</v>
      </c>
      <c r="I129" s="29" t="s">
        <v>167</v>
      </c>
      <c r="J129" s="61">
        <v>0</v>
      </c>
      <c r="K129" s="61">
        <v>0</v>
      </c>
      <c r="L129" s="61">
        <v>0</v>
      </c>
      <c r="M129" s="31">
        <v>100</v>
      </c>
      <c r="N129" s="38">
        <f t="shared" si="16"/>
        <v>100</v>
      </c>
      <c r="O129" s="62">
        <v>0</v>
      </c>
      <c r="P129" s="62"/>
      <c r="Q129" s="46">
        <f t="shared" si="20"/>
        <v>300000</v>
      </c>
      <c r="R129" s="62">
        <v>0</v>
      </c>
      <c r="S129" s="47">
        <f t="shared" si="19"/>
        <v>300000</v>
      </c>
    </row>
    <row r="130" spans="1:19" ht="31" x14ac:dyDescent="0.35">
      <c r="A130" s="21" t="s">
        <v>106</v>
      </c>
      <c r="B130" s="22" t="s">
        <v>107</v>
      </c>
      <c r="C130" s="59">
        <v>1200000</v>
      </c>
      <c r="D130" s="71" t="s">
        <v>97</v>
      </c>
      <c r="E130" s="60">
        <v>1</v>
      </c>
      <c r="F130" s="39">
        <f t="shared" si="15"/>
        <v>1200000</v>
      </c>
      <c r="G130" s="42" t="s">
        <v>93</v>
      </c>
      <c r="H130" s="40" t="s">
        <v>25</v>
      </c>
      <c r="I130" s="29" t="s">
        <v>168</v>
      </c>
      <c r="J130" s="61">
        <v>0</v>
      </c>
      <c r="K130" s="61">
        <v>0</v>
      </c>
      <c r="L130" s="61">
        <v>0</v>
      </c>
      <c r="M130" s="31">
        <v>100</v>
      </c>
      <c r="N130" s="38">
        <f t="shared" si="16"/>
        <v>100</v>
      </c>
      <c r="O130" s="62">
        <v>600000</v>
      </c>
      <c r="P130" s="62">
        <v>600000</v>
      </c>
      <c r="Q130" s="46">
        <f t="shared" si="20"/>
        <v>0</v>
      </c>
      <c r="R130" s="62">
        <v>0</v>
      </c>
      <c r="S130" s="47">
        <f t="shared" si="19"/>
        <v>1200000</v>
      </c>
    </row>
    <row r="131" spans="1:19" ht="31" x14ac:dyDescent="0.35">
      <c r="A131" s="21" t="s">
        <v>109</v>
      </c>
      <c r="B131" s="22" t="s">
        <v>110</v>
      </c>
      <c r="C131" s="59">
        <v>800000</v>
      </c>
      <c r="D131" s="71" t="s">
        <v>97</v>
      </c>
      <c r="E131" s="60">
        <v>1</v>
      </c>
      <c r="F131" s="39">
        <f t="shared" si="15"/>
        <v>800000</v>
      </c>
      <c r="G131" s="42" t="s">
        <v>93</v>
      </c>
      <c r="H131" s="40" t="s">
        <v>25</v>
      </c>
      <c r="I131" s="29" t="s">
        <v>169</v>
      </c>
      <c r="J131" s="61">
        <v>0</v>
      </c>
      <c r="K131" s="61">
        <v>0</v>
      </c>
      <c r="L131" s="61">
        <v>0</v>
      </c>
      <c r="M131" s="31">
        <v>100</v>
      </c>
      <c r="N131" s="38">
        <f t="shared" si="16"/>
        <v>100</v>
      </c>
      <c r="O131" s="62">
        <v>400000</v>
      </c>
      <c r="P131" s="62">
        <v>400000</v>
      </c>
      <c r="Q131" s="46">
        <f t="shared" si="20"/>
        <v>0</v>
      </c>
      <c r="R131" s="62">
        <v>0</v>
      </c>
      <c r="S131" s="47">
        <f t="shared" si="19"/>
        <v>800000</v>
      </c>
    </row>
    <row r="132" spans="1:19" ht="31" x14ac:dyDescent="0.35">
      <c r="A132" s="21" t="s">
        <v>106</v>
      </c>
      <c r="B132" s="22" t="s">
        <v>107</v>
      </c>
      <c r="C132" s="59">
        <v>2500000</v>
      </c>
      <c r="D132" s="71" t="s">
        <v>97</v>
      </c>
      <c r="E132" s="60">
        <v>1</v>
      </c>
      <c r="F132" s="39">
        <f t="shared" si="15"/>
        <v>2500000</v>
      </c>
      <c r="G132" s="42" t="s">
        <v>93</v>
      </c>
      <c r="H132" s="40" t="s">
        <v>25</v>
      </c>
      <c r="I132" s="29" t="s">
        <v>170</v>
      </c>
      <c r="J132" s="61">
        <v>0</v>
      </c>
      <c r="K132" s="61">
        <v>0</v>
      </c>
      <c r="L132" s="61">
        <v>0</v>
      </c>
      <c r="M132" s="31">
        <v>100</v>
      </c>
      <c r="N132" s="38">
        <f t="shared" si="16"/>
        <v>100</v>
      </c>
      <c r="O132" s="62">
        <v>1500000</v>
      </c>
      <c r="P132" s="62">
        <v>500000</v>
      </c>
      <c r="Q132" s="46">
        <f t="shared" si="20"/>
        <v>500000</v>
      </c>
      <c r="R132" s="62">
        <v>0</v>
      </c>
      <c r="S132" s="47">
        <f t="shared" si="19"/>
        <v>2500000</v>
      </c>
    </row>
    <row r="133" spans="1:19" ht="31" x14ac:dyDescent="0.35">
      <c r="A133" s="21" t="s">
        <v>112</v>
      </c>
      <c r="B133" s="22" t="s">
        <v>113</v>
      </c>
      <c r="C133" s="59">
        <v>1000000</v>
      </c>
      <c r="D133" s="71" t="s">
        <v>97</v>
      </c>
      <c r="E133" s="60">
        <v>1</v>
      </c>
      <c r="F133" s="39">
        <f t="shared" si="15"/>
        <v>1000000</v>
      </c>
      <c r="G133" s="42" t="s">
        <v>93</v>
      </c>
      <c r="H133" s="40" t="s">
        <v>25</v>
      </c>
      <c r="I133" s="29" t="s">
        <v>171</v>
      </c>
      <c r="J133" s="61">
        <v>0</v>
      </c>
      <c r="K133" s="61">
        <v>0</v>
      </c>
      <c r="L133" s="61">
        <v>0</v>
      </c>
      <c r="M133" s="31">
        <v>100</v>
      </c>
      <c r="N133" s="38">
        <f t="shared" si="16"/>
        <v>100</v>
      </c>
      <c r="O133" s="62">
        <v>0</v>
      </c>
      <c r="P133" s="62">
        <v>1000000</v>
      </c>
      <c r="Q133" s="46"/>
      <c r="R133" s="62">
        <v>0</v>
      </c>
      <c r="S133" s="47">
        <f t="shared" si="19"/>
        <v>1000000</v>
      </c>
    </row>
    <row r="134" spans="1:19" ht="31" x14ac:dyDescent="0.35">
      <c r="A134" s="21" t="s">
        <v>172</v>
      </c>
      <c r="B134" s="22" t="s">
        <v>173</v>
      </c>
      <c r="C134" s="59">
        <v>5000000</v>
      </c>
      <c r="D134" s="71" t="s">
        <v>97</v>
      </c>
      <c r="E134" s="60">
        <v>1</v>
      </c>
      <c r="F134" s="39">
        <f t="shared" si="15"/>
        <v>5000000</v>
      </c>
      <c r="G134" s="42" t="s">
        <v>93</v>
      </c>
      <c r="H134" s="40" t="s">
        <v>25</v>
      </c>
      <c r="I134" s="29" t="s">
        <v>347</v>
      </c>
      <c r="J134" s="61">
        <v>0</v>
      </c>
      <c r="K134" s="61">
        <v>0</v>
      </c>
      <c r="L134" s="61">
        <v>0</v>
      </c>
      <c r="M134" s="31">
        <v>100</v>
      </c>
      <c r="N134" s="38">
        <f t="shared" si="16"/>
        <v>100</v>
      </c>
      <c r="O134" s="62">
        <v>1500000</v>
      </c>
      <c r="P134" s="62">
        <v>2500000</v>
      </c>
      <c r="Q134" s="46">
        <f t="shared" si="20"/>
        <v>1000000</v>
      </c>
      <c r="R134" s="62">
        <v>0</v>
      </c>
      <c r="S134" s="47">
        <f t="shared" si="19"/>
        <v>5000000</v>
      </c>
    </row>
    <row r="135" spans="1:19" ht="31" x14ac:dyDescent="0.35">
      <c r="A135" s="21" t="s">
        <v>174</v>
      </c>
      <c r="B135" s="22" t="s">
        <v>302</v>
      </c>
      <c r="C135" s="59">
        <v>500000</v>
      </c>
      <c r="D135" s="71" t="s">
        <v>97</v>
      </c>
      <c r="E135" s="60">
        <v>1</v>
      </c>
      <c r="F135" s="39">
        <f t="shared" si="15"/>
        <v>500000</v>
      </c>
      <c r="G135" s="42" t="s">
        <v>93</v>
      </c>
      <c r="H135" s="40" t="s">
        <v>25</v>
      </c>
      <c r="I135" s="29" t="s">
        <v>175</v>
      </c>
      <c r="J135" s="61">
        <v>0</v>
      </c>
      <c r="K135" s="61">
        <v>0</v>
      </c>
      <c r="L135" s="61">
        <v>0</v>
      </c>
      <c r="M135" s="31">
        <v>100</v>
      </c>
      <c r="N135" s="38">
        <f t="shared" si="16"/>
        <v>100</v>
      </c>
      <c r="O135" s="62">
        <v>0</v>
      </c>
      <c r="P135" s="62">
        <v>500000</v>
      </c>
      <c r="Q135" s="46">
        <f t="shared" si="20"/>
        <v>0</v>
      </c>
      <c r="R135" s="62">
        <v>0</v>
      </c>
      <c r="S135" s="47">
        <f t="shared" si="19"/>
        <v>500000</v>
      </c>
    </row>
    <row r="136" spans="1:19" ht="31" x14ac:dyDescent="0.35">
      <c r="A136" s="21" t="s">
        <v>176</v>
      </c>
      <c r="B136" s="22" t="s">
        <v>177</v>
      </c>
      <c r="C136" s="59">
        <v>2500000</v>
      </c>
      <c r="D136" s="71" t="s">
        <v>97</v>
      </c>
      <c r="E136" s="60">
        <v>1</v>
      </c>
      <c r="F136" s="39">
        <f t="shared" si="15"/>
        <v>2500000</v>
      </c>
      <c r="G136" s="42" t="s">
        <v>93</v>
      </c>
      <c r="H136" s="40" t="s">
        <v>25</v>
      </c>
      <c r="I136" s="29" t="s">
        <v>178</v>
      </c>
      <c r="J136" s="61">
        <v>0</v>
      </c>
      <c r="K136" s="61">
        <v>0</v>
      </c>
      <c r="L136" s="61">
        <v>0</v>
      </c>
      <c r="M136" s="31">
        <v>100</v>
      </c>
      <c r="N136" s="38">
        <f t="shared" si="16"/>
        <v>100</v>
      </c>
      <c r="O136" s="62">
        <v>1000000</v>
      </c>
      <c r="P136" s="62">
        <v>1000000</v>
      </c>
      <c r="Q136" s="46">
        <f t="shared" si="20"/>
        <v>500000</v>
      </c>
      <c r="R136" s="62">
        <v>0</v>
      </c>
      <c r="S136" s="47">
        <f t="shared" si="19"/>
        <v>2500000</v>
      </c>
    </row>
    <row r="137" spans="1:19" ht="31" x14ac:dyDescent="0.35">
      <c r="A137" s="21" t="s">
        <v>179</v>
      </c>
      <c r="B137" s="22" t="s">
        <v>196</v>
      </c>
      <c r="C137" s="59">
        <v>1800000</v>
      </c>
      <c r="D137" s="71" t="s">
        <v>97</v>
      </c>
      <c r="E137" s="60">
        <v>1</v>
      </c>
      <c r="F137" s="39">
        <f t="shared" si="15"/>
        <v>1800000</v>
      </c>
      <c r="G137" s="42" t="s">
        <v>93</v>
      </c>
      <c r="H137" s="40" t="s">
        <v>25</v>
      </c>
      <c r="I137" s="29" t="s">
        <v>180</v>
      </c>
      <c r="J137" s="61">
        <v>0</v>
      </c>
      <c r="K137" s="61">
        <v>0</v>
      </c>
      <c r="L137" s="61">
        <v>0</v>
      </c>
      <c r="M137" s="31">
        <v>100</v>
      </c>
      <c r="N137" s="38">
        <f t="shared" si="16"/>
        <v>100</v>
      </c>
      <c r="O137" s="62">
        <v>600000</v>
      </c>
      <c r="P137" s="62">
        <v>800000</v>
      </c>
      <c r="Q137" s="46">
        <f t="shared" si="20"/>
        <v>400000</v>
      </c>
      <c r="R137" s="62">
        <v>0</v>
      </c>
      <c r="S137" s="47">
        <f t="shared" si="19"/>
        <v>1800000</v>
      </c>
    </row>
    <row r="138" spans="1:19" ht="31" x14ac:dyDescent="0.35">
      <c r="A138" s="21" t="s">
        <v>181</v>
      </c>
      <c r="B138" s="22" t="s">
        <v>182</v>
      </c>
      <c r="C138" s="59">
        <v>48000000</v>
      </c>
      <c r="D138" s="71" t="s">
        <v>97</v>
      </c>
      <c r="E138" s="60">
        <v>1</v>
      </c>
      <c r="F138" s="39">
        <f t="shared" si="15"/>
        <v>48000000</v>
      </c>
      <c r="G138" s="42" t="s">
        <v>125</v>
      </c>
      <c r="H138" s="40" t="s">
        <v>25</v>
      </c>
      <c r="I138" s="122" t="s">
        <v>183</v>
      </c>
      <c r="J138" s="61">
        <v>0</v>
      </c>
      <c r="K138" s="61">
        <v>100</v>
      </c>
      <c r="L138" s="61">
        <v>0</v>
      </c>
      <c r="M138" s="31">
        <v>0</v>
      </c>
      <c r="N138" s="38">
        <f t="shared" si="16"/>
        <v>100</v>
      </c>
      <c r="O138" s="62">
        <v>10500000</v>
      </c>
      <c r="P138" s="62">
        <v>37500000</v>
      </c>
      <c r="Q138" s="46">
        <f t="shared" si="20"/>
        <v>0</v>
      </c>
      <c r="R138" s="62">
        <v>0</v>
      </c>
      <c r="S138" s="47">
        <f t="shared" si="19"/>
        <v>48000000</v>
      </c>
    </row>
    <row r="139" spans="1:19" x14ac:dyDescent="0.35">
      <c r="A139" s="21" t="s">
        <v>184</v>
      </c>
      <c r="B139" s="22" t="s">
        <v>185</v>
      </c>
      <c r="C139" s="59"/>
      <c r="D139" s="71" t="s">
        <v>97</v>
      </c>
      <c r="E139" s="60">
        <v>1</v>
      </c>
      <c r="F139" s="39">
        <f t="shared" si="15"/>
        <v>0</v>
      </c>
      <c r="G139" s="42"/>
      <c r="H139" s="40" t="s">
        <v>25</v>
      </c>
      <c r="I139" s="122" t="s">
        <v>183</v>
      </c>
      <c r="J139" s="61">
        <v>0</v>
      </c>
      <c r="K139" s="61">
        <v>0</v>
      </c>
      <c r="L139" s="61">
        <v>0</v>
      </c>
      <c r="M139" s="31">
        <v>100</v>
      </c>
      <c r="N139" s="38">
        <f t="shared" si="16"/>
        <v>100</v>
      </c>
      <c r="O139" s="62"/>
      <c r="P139" s="62">
        <v>0</v>
      </c>
      <c r="Q139" s="46">
        <f t="shared" si="20"/>
        <v>0</v>
      </c>
      <c r="R139" s="62">
        <v>0</v>
      </c>
      <c r="S139" s="47">
        <f t="shared" si="19"/>
        <v>0</v>
      </c>
    </row>
    <row r="140" spans="1:19" ht="31" x14ac:dyDescent="0.35">
      <c r="A140" s="21" t="s">
        <v>186</v>
      </c>
      <c r="B140" s="22" t="s">
        <v>187</v>
      </c>
      <c r="C140" s="59">
        <v>9000000</v>
      </c>
      <c r="D140" s="71" t="s">
        <v>97</v>
      </c>
      <c r="E140" s="60">
        <v>1</v>
      </c>
      <c r="F140" s="39">
        <f t="shared" si="15"/>
        <v>9000000</v>
      </c>
      <c r="G140" s="42" t="s">
        <v>93</v>
      </c>
      <c r="H140" s="40" t="s">
        <v>25</v>
      </c>
      <c r="I140" s="122" t="s">
        <v>188</v>
      </c>
      <c r="J140" s="61">
        <v>0</v>
      </c>
      <c r="K140" s="61"/>
      <c r="L140" s="61">
        <v>0</v>
      </c>
      <c r="M140" s="31">
        <v>100</v>
      </c>
      <c r="N140" s="38">
        <f t="shared" si="16"/>
        <v>100</v>
      </c>
      <c r="O140" s="62">
        <v>0</v>
      </c>
      <c r="P140" s="62">
        <v>4050000</v>
      </c>
      <c r="Q140" s="46">
        <f t="shared" si="20"/>
        <v>4950000</v>
      </c>
      <c r="R140" s="62">
        <v>0</v>
      </c>
      <c r="S140" s="47">
        <f t="shared" si="19"/>
        <v>9000000</v>
      </c>
    </row>
    <row r="141" spans="1:19" ht="31" x14ac:dyDescent="0.35">
      <c r="A141" s="21" t="s">
        <v>189</v>
      </c>
      <c r="B141" s="22" t="s">
        <v>190</v>
      </c>
      <c r="C141" s="59">
        <v>10620000</v>
      </c>
      <c r="D141" s="71" t="s">
        <v>97</v>
      </c>
      <c r="E141" s="60">
        <v>1</v>
      </c>
      <c r="F141" s="39">
        <f t="shared" si="15"/>
        <v>10620000</v>
      </c>
      <c r="G141" s="42" t="s">
        <v>93</v>
      </c>
      <c r="H141" s="40" t="s">
        <v>25</v>
      </c>
      <c r="I141" s="122" t="s">
        <v>188</v>
      </c>
      <c r="J141" s="61">
        <v>0</v>
      </c>
      <c r="K141" s="61">
        <v>0</v>
      </c>
      <c r="L141" s="61">
        <v>0</v>
      </c>
      <c r="M141" s="31">
        <v>100</v>
      </c>
      <c r="N141" s="38">
        <f t="shared" si="16"/>
        <v>100</v>
      </c>
      <c r="O141" s="62">
        <v>0</v>
      </c>
      <c r="P141" s="62">
        <v>5000000</v>
      </c>
      <c r="Q141" s="46">
        <f t="shared" si="20"/>
        <v>5620000</v>
      </c>
      <c r="R141" s="62">
        <v>0</v>
      </c>
      <c r="S141" s="47">
        <f t="shared" si="19"/>
        <v>10620000</v>
      </c>
    </row>
    <row r="142" spans="1:19" ht="31" x14ac:dyDescent="0.35">
      <c r="A142" s="21" t="s">
        <v>191</v>
      </c>
      <c r="B142" s="22" t="s">
        <v>192</v>
      </c>
      <c r="C142" s="59">
        <v>20000000</v>
      </c>
      <c r="D142" s="71" t="s">
        <v>97</v>
      </c>
      <c r="E142" s="60">
        <v>1</v>
      </c>
      <c r="F142" s="39">
        <v>20000000</v>
      </c>
      <c r="G142" s="42" t="s">
        <v>93</v>
      </c>
      <c r="H142" s="40" t="s">
        <v>25</v>
      </c>
      <c r="I142" s="122" t="s">
        <v>188</v>
      </c>
      <c r="J142" s="61">
        <v>0</v>
      </c>
      <c r="K142" s="61">
        <v>0</v>
      </c>
      <c r="L142" s="61">
        <v>0</v>
      </c>
      <c r="M142" s="31">
        <v>100</v>
      </c>
      <c r="N142" s="38">
        <f t="shared" si="16"/>
        <v>100</v>
      </c>
      <c r="O142" s="62">
        <v>0</v>
      </c>
      <c r="P142" s="62">
        <v>10000000</v>
      </c>
      <c r="Q142" s="46">
        <f t="shared" si="20"/>
        <v>10000000</v>
      </c>
      <c r="R142" s="62">
        <v>0</v>
      </c>
      <c r="S142" s="47">
        <f t="shared" si="19"/>
        <v>20000000</v>
      </c>
    </row>
    <row r="143" spans="1:19" ht="31" x14ac:dyDescent="0.35">
      <c r="A143" s="21" t="s">
        <v>193</v>
      </c>
      <c r="B143" s="22" t="s">
        <v>194</v>
      </c>
      <c r="C143" s="59">
        <v>5000000</v>
      </c>
      <c r="D143" s="71" t="s">
        <v>97</v>
      </c>
      <c r="E143" s="60">
        <v>1</v>
      </c>
      <c r="F143" s="39">
        <f t="shared" si="15"/>
        <v>5000000</v>
      </c>
      <c r="G143" s="42" t="s">
        <v>93</v>
      </c>
      <c r="H143" s="40" t="s">
        <v>25</v>
      </c>
      <c r="I143" s="122" t="s">
        <v>188</v>
      </c>
      <c r="J143" s="61">
        <v>0</v>
      </c>
      <c r="K143" s="61">
        <v>0</v>
      </c>
      <c r="L143" s="61">
        <v>0</v>
      </c>
      <c r="M143" s="31">
        <v>100</v>
      </c>
      <c r="N143" s="38">
        <f t="shared" si="16"/>
        <v>100</v>
      </c>
      <c r="O143" s="62">
        <v>0</v>
      </c>
      <c r="P143" s="62">
        <v>2500000</v>
      </c>
      <c r="Q143" s="46">
        <f t="shared" si="20"/>
        <v>2500000</v>
      </c>
      <c r="R143" s="62">
        <v>0</v>
      </c>
      <c r="S143" s="47">
        <f t="shared" si="19"/>
        <v>5000000</v>
      </c>
    </row>
    <row r="144" spans="1:19" x14ac:dyDescent="0.35">
      <c r="A144" s="21"/>
      <c r="B144" s="107" t="s">
        <v>297</v>
      </c>
      <c r="C144" s="59"/>
      <c r="D144" s="71"/>
      <c r="E144" s="60"/>
      <c r="F144" s="39"/>
      <c r="G144" s="42"/>
      <c r="H144" s="40"/>
      <c r="I144" s="29"/>
      <c r="J144" s="61"/>
      <c r="K144" s="61"/>
      <c r="L144" s="61"/>
      <c r="M144" s="31"/>
      <c r="N144" s="38"/>
      <c r="O144" s="62"/>
      <c r="P144" s="62"/>
      <c r="Q144" s="46"/>
      <c r="R144" s="62"/>
      <c r="S144" s="47"/>
    </row>
    <row r="145" spans="1:19" s="87" customFormat="1" ht="31" x14ac:dyDescent="0.35">
      <c r="A145" s="98" t="s">
        <v>197</v>
      </c>
      <c r="B145" s="99" t="s">
        <v>198</v>
      </c>
      <c r="C145" s="108">
        <v>1000</v>
      </c>
      <c r="D145" s="40" t="s">
        <v>23</v>
      </c>
      <c r="E145" s="41">
        <v>150</v>
      </c>
      <c r="F145" s="108">
        <f>C145*E145</f>
        <v>150000</v>
      </c>
      <c r="G145" s="109" t="s">
        <v>93</v>
      </c>
      <c r="H145" s="40" t="s">
        <v>25</v>
      </c>
      <c r="I145" s="29" t="s">
        <v>352</v>
      </c>
      <c r="J145" s="110">
        <v>0</v>
      </c>
      <c r="K145" s="110">
        <v>100</v>
      </c>
      <c r="L145" s="110"/>
      <c r="M145" s="44"/>
      <c r="N145" s="111">
        <v>100</v>
      </c>
      <c r="O145" s="41">
        <v>150</v>
      </c>
      <c r="P145" s="113">
        <v>0</v>
      </c>
      <c r="Q145" s="112"/>
      <c r="R145" s="114">
        <v>0</v>
      </c>
      <c r="S145" s="115">
        <v>150</v>
      </c>
    </row>
    <row r="146" spans="1:19" s="87" customFormat="1" ht="31" x14ac:dyDescent="0.35">
      <c r="A146" s="98" t="s">
        <v>200</v>
      </c>
      <c r="B146" s="99" t="s">
        <v>201</v>
      </c>
      <c r="C146" s="108">
        <v>350</v>
      </c>
      <c r="D146" s="40" t="s">
        <v>202</v>
      </c>
      <c r="E146" s="41">
        <v>6</v>
      </c>
      <c r="F146" s="108">
        <f t="shared" ref="F146:F169" si="21">C146*E146</f>
        <v>2100</v>
      </c>
      <c r="G146" s="109" t="s">
        <v>93</v>
      </c>
      <c r="H146" s="40" t="s">
        <v>25</v>
      </c>
      <c r="I146" s="29" t="s">
        <v>353</v>
      </c>
      <c r="J146" s="110">
        <v>0</v>
      </c>
      <c r="K146" s="110">
        <v>100</v>
      </c>
      <c r="L146" s="110">
        <v>0</v>
      </c>
      <c r="M146" s="44">
        <v>0</v>
      </c>
      <c r="N146" s="111">
        <v>100</v>
      </c>
      <c r="O146" s="41">
        <v>6</v>
      </c>
      <c r="P146" s="113">
        <v>0</v>
      </c>
      <c r="Q146" s="112"/>
      <c r="R146" s="114">
        <v>0</v>
      </c>
      <c r="S146" s="115">
        <v>6</v>
      </c>
    </row>
    <row r="147" spans="1:19" s="87" customFormat="1" ht="31" x14ac:dyDescent="0.35">
      <c r="A147" s="98" t="s">
        <v>203</v>
      </c>
      <c r="B147" s="88" t="s">
        <v>51</v>
      </c>
      <c r="C147" s="108">
        <v>120</v>
      </c>
      <c r="D147" s="40" t="s">
        <v>202</v>
      </c>
      <c r="E147" s="41">
        <v>12</v>
      </c>
      <c r="F147" s="108">
        <f t="shared" si="21"/>
        <v>1440</v>
      </c>
      <c r="G147" s="109" t="s">
        <v>93</v>
      </c>
      <c r="H147" s="40" t="s">
        <v>25</v>
      </c>
      <c r="I147" s="29" t="s">
        <v>354</v>
      </c>
      <c r="J147" s="110">
        <v>0</v>
      </c>
      <c r="K147" s="110">
        <v>100</v>
      </c>
      <c r="L147" s="110">
        <v>0</v>
      </c>
      <c r="M147" s="44">
        <v>0</v>
      </c>
      <c r="N147" s="111">
        <v>100</v>
      </c>
      <c r="O147" s="41">
        <v>12</v>
      </c>
      <c r="P147" s="113">
        <v>0</v>
      </c>
      <c r="Q147" s="112"/>
      <c r="R147" s="114">
        <v>0</v>
      </c>
      <c r="S147" s="115">
        <v>12</v>
      </c>
    </row>
    <row r="148" spans="1:19" s="87" customFormat="1" ht="31" x14ac:dyDescent="0.35">
      <c r="A148" s="98" t="s">
        <v>204</v>
      </c>
      <c r="B148" s="88" t="s">
        <v>303</v>
      </c>
      <c r="C148" s="108">
        <v>9500</v>
      </c>
      <c r="D148" s="40" t="s">
        <v>202</v>
      </c>
      <c r="E148" s="41">
        <v>6</v>
      </c>
      <c r="F148" s="108">
        <f t="shared" si="21"/>
        <v>57000</v>
      </c>
      <c r="G148" s="109" t="s">
        <v>93</v>
      </c>
      <c r="H148" s="40" t="s">
        <v>25</v>
      </c>
      <c r="I148" s="29" t="s">
        <v>205</v>
      </c>
      <c r="J148" s="110">
        <v>0</v>
      </c>
      <c r="K148" s="110">
        <v>100</v>
      </c>
      <c r="L148" s="110">
        <v>0</v>
      </c>
      <c r="M148" s="44">
        <v>0</v>
      </c>
      <c r="N148" s="111">
        <v>100</v>
      </c>
      <c r="O148" s="41">
        <v>6</v>
      </c>
      <c r="P148" s="113">
        <v>0</v>
      </c>
      <c r="Q148" s="112"/>
      <c r="R148" s="114">
        <v>0</v>
      </c>
      <c r="S148" s="115">
        <v>6</v>
      </c>
    </row>
    <row r="149" spans="1:19" s="87" customFormat="1" ht="31" x14ac:dyDescent="0.35">
      <c r="A149" s="98" t="s">
        <v>204</v>
      </c>
      <c r="B149" s="88" t="s">
        <v>206</v>
      </c>
      <c r="C149" s="108">
        <v>9500</v>
      </c>
      <c r="D149" s="40" t="s">
        <v>202</v>
      </c>
      <c r="E149" s="41">
        <v>6</v>
      </c>
      <c r="F149" s="108">
        <f t="shared" si="21"/>
        <v>57000</v>
      </c>
      <c r="G149" s="109" t="s">
        <v>93</v>
      </c>
      <c r="H149" s="40" t="s">
        <v>25</v>
      </c>
      <c r="I149" s="29" t="s">
        <v>207</v>
      </c>
      <c r="J149" s="110">
        <v>0</v>
      </c>
      <c r="K149" s="110">
        <v>100</v>
      </c>
      <c r="L149" s="110">
        <v>0</v>
      </c>
      <c r="M149" s="44">
        <v>0</v>
      </c>
      <c r="N149" s="111">
        <v>100</v>
      </c>
      <c r="O149" s="41">
        <v>6</v>
      </c>
      <c r="P149" s="113">
        <v>0</v>
      </c>
      <c r="Q149" s="112"/>
      <c r="R149" s="114">
        <v>0</v>
      </c>
      <c r="S149" s="115">
        <v>6</v>
      </c>
    </row>
    <row r="150" spans="1:19" s="87" customFormat="1" ht="31" x14ac:dyDescent="0.35">
      <c r="A150" s="98" t="s">
        <v>208</v>
      </c>
      <c r="B150" s="88" t="s">
        <v>209</v>
      </c>
      <c r="C150" s="108">
        <v>500</v>
      </c>
      <c r="D150" s="40" t="s">
        <v>202</v>
      </c>
      <c r="E150" s="41">
        <v>1</v>
      </c>
      <c r="F150" s="108">
        <f t="shared" si="21"/>
        <v>500</v>
      </c>
      <c r="G150" s="109" t="s">
        <v>93</v>
      </c>
      <c r="H150" s="40" t="s">
        <v>25</v>
      </c>
      <c r="I150" s="29" t="s">
        <v>210</v>
      </c>
      <c r="J150" s="110">
        <v>0</v>
      </c>
      <c r="K150" s="110">
        <v>100</v>
      </c>
      <c r="L150" s="110">
        <v>0</v>
      </c>
      <c r="M150" s="44">
        <v>0</v>
      </c>
      <c r="N150" s="111">
        <v>100</v>
      </c>
      <c r="O150" s="41">
        <v>1</v>
      </c>
      <c r="P150" s="113">
        <v>0</v>
      </c>
      <c r="Q150" s="112"/>
      <c r="R150" s="114">
        <v>0</v>
      </c>
      <c r="S150" s="115">
        <v>1</v>
      </c>
    </row>
    <row r="151" spans="1:19" s="87" customFormat="1" ht="31" x14ac:dyDescent="0.35">
      <c r="A151" s="21" t="s">
        <v>72</v>
      </c>
      <c r="B151" s="88" t="s">
        <v>211</v>
      </c>
      <c r="C151" s="108">
        <v>700</v>
      </c>
      <c r="D151" s="40" t="s">
        <v>202</v>
      </c>
      <c r="E151" s="41">
        <v>2</v>
      </c>
      <c r="F151" s="108">
        <f t="shared" si="21"/>
        <v>1400</v>
      </c>
      <c r="G151" s="109" t="s">
        <v>93</v>
      </c>
      <c r="H151" s="40" t="s">
        <v>25</v>
      </c>
      <c r="I151" s="29" t="s">
        <v>212</v>
      </c>
      <c r="J151" s="110">
        <v>0</v>
      </c>
      <c r="K151" s="110">
        <v>100</v>
      </c>
      <c r="L151" s="110">
        <v>0</v>
      </c>
      <c r="M151" s="44">
        <v>0</v>
      </c>
      <c r="N151" s="111">
        <v>100</v>
      </c>
      <c r="O151" s="41">
        <v>2</v>
      </c>
      <c r="P151" s="113">
        <v>0</v>
      </c>
      <c r="Q151" s="112"/>
      <c r="R151" s="114">
        <v>0</v>
      </c>
      <c r="S151" s="115">
        <v>2</v>
      </c>
    </row>
    <row r="152" spans="1:19" s="87" customFormat="1" ht="31" x14ac:dyDescent="0.35">
      <c r="A152" s="21" t="s">
        <v>213</v>
      </c>
      <c r="B152" s="88" t="s">
        <v>214</v>
      </c>
      <c r="C152" s="108">
        <v>1000</v>
      </c>
      <c r="D152" s="40" t="s">
        <v>23</v>
      </c>
      <c r="E152" s="41">
        <v>3</v>
      </c>
      <c r="F152" s="108">
        <f t="shared" si="21"/>
        <v>3000</v>
      </c>
      <c r="G152" s="109" t="s">
        <v>93</v>
      </c>
      <c r="H152" s="40" t="s">
        <v>25</v>
      </c>
      <c r="I152" s="29" t="s">
        <v>215</v>
      </c>
      <c r="J152" s="110">
        <v>0</v>
      </c>
      <c r="K152" s="110">
        <v>100</v>
      </c>
      <c r="L152" s="110">
        <v>0</v>
      </c>
      <c r="M152" s="44">
        <v>0</v>
      </c>
      <c r="N152" s="111">
        <v>100</v>
      </c>
      <c r="O152" s="41">
        <v>3</v>
      </c>
      <c r="P152" s="113">
        <v>0</v>
      </c>
      <c r="Q152" s="112"/>
      <c r="R152" s="114">
        <v>0</v>
      </c>
      <c r="S152" s="115">
        <v>3</v>
      </c>
    </row>
    <row r="153" spans="1:19" s="87" customFormat="1" ht="31" x14ac:dyDescent="0.35">
      <c r="A153" s="21" t="s">
        <v>216</v>
      </c>
      <c r="B153" s="88" t="s">
        <v>217</v>
      </c>
      <c r="C153" s="108">
        <v>840</v>
      </c>
      <c r="D153" s="40" t="s">
        <v>218</v>
      </c>
      <c r="E153" s="41">
        <v>1</v>
      </c>
      <c r="F153" s="108">
        <f t="shared" si="21"/>
        <v>840</v>
      </c>
      <c r="G153" s="109" t="s">
        <v>93</v>
      </c>
      <c r="H153" s="40" t="s">
        <v>25</v>
      </c>
      <c r="I153" s="29" t="s">
        <v>219</v>
      </c>
      <c r="J153" s="110">
        <v>0</v>
      </c>
      <c r="K153" s="110">
        <v>100</v>
      </c>
      <c r="L153" s="110">
        <v>0</v>
      </c>
      <c r="M153" s="44">
        <v>0</v>
      </c>
      <c r="N153" s="111">
        <v>100</v>
      </c>
      <c r="O153" s="41">
        <v>1</v>
      </c>
      <c r="P153" s="113">
        <v>0</v>
      </c>
      <c r="Q153" s="112"/>
      <c r="R153" s="114">
        <v>0</v>
      </c>
      <c r="S153" s="115">
        <v>1</v>
      </c>
    </row>
    <row r="154" spans="1:19" s="87" customFormat="1" ht="31" x14ac:dyDescent="0.35">
      <c r="A154" s="21" t="s">
        <v>220</v>
      </c>
      <c r="B154" s="22" t="s">
        <v>221</v>
      </c>
      <c r="C154" s="108">
        <v>1200</v>
      </c>
      <c r="D154" s="40" t="s">
        <v>218</v>
      </c>
      <c r="E154" s="41">
        <v>1</v>
      </c>
      <c r="F154" s="108">
        <f t="shared" si="21"/>
        <v>1200</v>
      </c>
      <c r="G154" s="109" t="s">
        <v>93</v>
      </c>
      <c r="H154" s="40" t="s">
        <v>25</v>
      </c>
      <c r="I154" s="29" t="s">
        <v>222</v>
      </c>
      <c r="J154" s="110">
        <v>0</v>
      </c>
      <c r="K154" s="110">
        <v>100</v>
      </c>
      <c r="L154" s="110">
        <v>0</v>
      </c>
      <c r="M154" s="44">
        <v>0</v>
      </c>
      <c r="N154" s="111">
        <v>100</v>
      </c>
      <c r="O154" s="41">
        <v>1</v>
      </c>
      <c r="P154" s="113">
        <v>0</v>
      </c>
      <c r="Q154" s="112"/>
      <c r="R154" s="114">
        <v>0</v>
      </c>
      <c r="S154" s="115">
        <v>1</v>
      </c>
    </row>
    <row r="155" spans="1:19" s="87" customFormat="1" ht="31" x14ac:dyDescent="0.35">
      <c r="A155" s="21" t="s">
        <v>223</v>
      </c>
      <c r="B155" s="22" t="s">
        <v>224</v>
      </c>
      <c r="C155" s="108">
        <v>1250</v>
      </c>
      <c r="D155" s="40" t="s">
        <v>218</v>
      </c>
      <c r="E155" s="41">
        <v>3</v>
      </c>
      <c r="F155" s="108">
        <f t="shared" si="21"/>
        <v>3750</v>
      </c>
      <c r="G155" s="109" t="s">
        <v>93</v>
      </c>
      <c r="H155" s="40" t="s">
        <v>25</v>
      </c>
      <c r="I155" s="29" t="s">
        <v>225</v>
      </c>
      <c r="J155" s="110">
        <v>0</v>
      </c>
      <c r="K155" s="110">
        <v>100</v>
      </c>
      <c r="L155" s="110">
        <v>0</v>
      </c>
      <c r="M155" s="44">
        <v>0</v>
      </c>
      <c r="N155" s="111">
        <v>100</v>
      </c>
      <c r="O155" s="41">
        <v>3</v>
      </c>
      <c r="P155" s="113">
        <v>0</v>
      </c>
      <c r="Q155" s="112"/>
      <c r="R155" s="114">
        <v>0</v>
      </c>
      <c r="S155" s="115">
        <v>3</v>
      </c>
    </row>
    <row r="156" spans="1:19" s="87" customFormat="1" ht="31" x14ac:dyDescent="0.35">
      <c r="A156" s="21" t="s">
        <v>226</v>
      </c>
      <c r="B156" s="22" t="s">
        <v>227</v>
      </c>
      <c r="C156" s="108">
        <v>550</v>
      </c>
      <c r="D156" s="40" t="s">
        <v>218</v>
      </c>
      <c r="E156" s="41">
        <v>2</v>
      </c>
      <c r="F156" s="108">
        <f t="shared" si="21"/>
        <v>1100</v>
      </c>
      <c r="G156" s="109" t="s">
        <v>93</v>
      </c>
      <c r="H156" s="40" t="s">
        <v>25</v>
      </c>
      <c r="I156" s="29" t="s">
        <v>228</v>
      </c>
      <c r="J156" s="110">
        <v>0</v>
      </c>
      <c r="K156" s="110">
        <v>100</v>
      </c>
      <c r="L156" s="110">
        <v>0</v>
      </c>
      <c r="M156" s="44">
        <v>0</v>
      </c>
      <c r="N156" s="111">
        <v>100</v>
      </c>
      <c r="O156" s="41">
        <v>2</v>
      </c>
      <c r="P156" s="113">
        <v>0</v>
      </c>
      <c r="Q156" s="112"/>
      <c r="R156" s="114">
        <v>0</v>
      </c>
      <c r="S156" s="115">
        <v>2</v>
      </c>
    </row>
    <row r="157" spans="1:19" s="87" customFormat="1" ht="31" x14ac:dyDescent="0.35">
      <c r="A157" s="21" t="s">
        <v>229</v>
      </c>
      <c r="B157" s="22" t="s">
        <v>230</v>
      </c>
      <c r="C157" s="108">
        <v>1350</v>
      </c>
      <c r="D157" s="40" t="s">
        <v>218</v>
      </c>
      <c r="E157" s="41">
        <v>2</v>
      </c>
      <c r="F157" s="108">
        <f t="shared" si="21"/>
        <v>2700</v>
      </c>
      <c r="G157" s="109" t="s">
        <v>93</v>
      </c>
      <c r="H157" s="40" t="s">
        <v>25</v>
      </c>
      <c r="I157" s="29" t="s">
        <v>231</v>
      </c>
      <c r="J157" s="110">
        <v>0</v>
      </c>
      <c r="K157" s="110">
        <v>100</v>
      </c>
      <c r="L157" s="110">
        <v>0</v>
      </c>
      <c r="M157" s="44">
        <v>0</v>
      </c>
      <c r="N157" s="111">
        <v>100</v>
      </c>
      <c r="O157" s="41">
        <v>2</v>
      </c>
      <c r="P157" s="113">
        <v>0</v>
      </c>
      <c r="Q157" s="112"/>
      <c r="R157" s="114">
        <v>0</v>
      </c>
      <c r="S157" s="115">
        <v>2</v>
      </c>
    </row>
    <row r="158" spans="1:19" s="87" customFormat="1" ht="31" x14ac:dyDescent="0.35">
      <c r="A158" s="21" t="s">
        <v>232</v>
      </c>
      <c r="B158" s="88" t="s">
        <v>233</v>
      </c>
      <c r="C158" s="108">
        <v>100</v>
      </c>
      <c r="D158" s="40" t="s">
        <v>202</v>
      </c>
      <c r="E158" s="41">
        <v>5</v>
      </c>
      <c r="F158" s="108">
        <f t="shared" si="21"/>
        <v>500</v>
      </c>
      <c r="G158" s="109" t="s">
        <v>93</v>
      </c>
      <c r="H158" s="40" t="s">
        <v>25</v>
      </c>
      <c r="I158" s="29" t="s">
        <v>234</v>
      </c>
      <c r="J158" s="110">
        <v>0</v>
      </c>
      <c r="K158" s="110">
        <v>100</v>
      </c>
      <c r="L158" s="110">
        <v>0</v>
      </c>
      <c r="M158" s="44">
        <v>0</v>
      </c>
      <c r="N158" s="111">
        <v>100</v>
      </c>
      <c r="O158" s="41">
        <v>5</v>
      </c>
      <c r="P158" s="113">
        <v>0</v>
      </c>
      <c r="Q158" s="112"/>
      <c r="R158" s="114">
        <v>0</v>
      </c>
      <c r="S158" s="115">
        <v>5</v>
      </c>
    </row>
    <row r="159" spans="1:19" s="87" customFormat="1" ht="31" x14ac:dyDescent="0.35">
      <c r="A159" s="21" t="s">
        <v>42</v>
      </c>
      <c r="B159" s="22" t="s">
        <v>43</v>
      </c>
      <c r="C159" s="108">
        <v>340</v>
      </c>
      <c r="D159" s="40" t="s">
        <v>218</v>
      </c>
      <c r="E159" s="41">
        <v>4</v>
      </c>
      <c r="F159" s="108">
        <f t="shared" si="21"/>
        <v>1360</v>
      </c>
      <c r="G159" s="109" t="s">
        <v>93</v>
      </c>
      <c r="H159" s="40" t="s">
        <v>25</v>
      </c>
      <c r="I159" s="29" t="s">
        <v>235</v>
      </c>
      <c r="J159" s="110">
        <v>0</v>
      </c>
      <c r="K159" s="110">
        <v>100</v>
      </c>
      <c r="L159" s="110">
        <v>0</v>
      </c>
      <c r="M159" s="44">
        <v>0</v>
      </c>
      <c r="N159" s="111">
        <v>100</v>
      </c>
      <c r="O159" s="41">
        <v>4</v>
      </c>
      <c r="P159" s="113">
        <v>0</v>
      </c>
      <c r="Q159" s="112"/>
      <c r="R159" s="114">
        <v>0</v>
      </c>
      <c r="S159" s="115">
        <v>4</v>
      </c>
    </row>
    <row r="160" spans="1:19" s="87" customFormat="1" ht="31" x14ac:dyDescent="0.35">
      <c r="A160" s="21" t="s">
        <v>44</v>
      </c>
      <c r="B160" s="22" t="s">
        <v>236</v>
      </c>
      <c r="C160" s="108">
        <v>380</v>
      </c>
      <c r="D160" s="40" t="s">
        <v>218</v>
      </c>
      <c r="E160" s="41">
        <v>2</v>
      </c>
      <c r="F160" s="108">
        <f t="shared" si="21"/>
        <v>760</v>
      </c>
      <c r="G160" s="109" t="s">
        <v>93</v>
      </c>
      <c r="H160" s="40" t="s">
        <v>25</v>
      </c>
      <c r="I160" s="29" t="s">
        <v>237</v>
      </c>
      <c r="J160" s="110">
        <v>0</v>
      </c>
      <c r="K160" s="110">
        <v>100</v>
      </c>
      <c r="L160" s="110">
        <v>0</v>
      </c>
      <c r="M160" s="44">
        <v>0</v>
      </c>
      <c r="N160" s="111">
        <v>100</v>
      </c>
      <c r="O160" s="41">
        <v>2</v>
      </c>
      <c r="P160" s="113">
        <v>0</v>
      </c>
      <c r="Q160" s="112"/>
      <c r="R160" s="114">
        <v>0</v>
      </c>
      <c r="S160" s="115">
        <v>2</v>
      </c>
    </row>
    <row r="161" spans="1:20" s="87" customFormat="1" ht="31" x14ac:dyDescent="0.35">
      <c r="A161" s="21" t="s">
        <v>40</v>
      </c>
      <c r="B161" s="22" t="s">
        <v>41</v>
      </c>
      <c r="C161" s="108">
        <v>420</v>
      </c>
      <c r="D161" s="40" t="s">
        <v>218</v>
      </c>
      <c r="E161" s="41">
        <v>1</v>
      </c>
      <c r="F161" s="108">
        <f t="shared" si="21"/>
        <v>420</v>
      </c>
      <c r="G161" s="109" t="s">
        <v>93</v>
      </c>
      <c r="H161" s="40" t="s">
        <v>25</v>
      </c>
      <c r="I161" s="29" t="s">
        <v>238</v>
      </c>
      <c r="J161" s="110">
        <v>0</v>
      </c>
      <c r="K161" s="110">
        <v>100</v>
      </c>
      <c r="L161" s="110">
        <v>0</v>
      </c>
      <c r="M161" s="44">
        <v>0</v>
      </c>
      <c r="N161" s="111">
        <v>100</v>
      </c>
      <c r="O161" s="41">
        <v>1</v>
      </c>
      <c r="P161" s="113">
        <v>0</v>
      </c>
      <c r="Q161" s="112">
        <v>0</v>
      </c>
      <c r="R161" s="114">
        <v>0</v>
      </c>
      <c r="S161" s="115">
        <v>1</v>
      </c>
    </row>
    <row r="162" spans="1:20" s="87" customFormat="1" ht="31" x14ac:dyDescent="0.35">
      <c r="A162" s="21" t="s">
        <v>89</v>
      </c>
      <c r="B162" s="22" t="s">
        <v>90</v>
      </c>
      <c r="C162" s="108">
        <v>500</v>
      </c>
      <c r="D162" s="40" t="s">
        <v>202</v>
      </c>
      <c r="E162" s="41">
        <v>3</v>
      </c>
      <c r="F162" s="108">
        <f t="shared" si="21"/>
        <v>1500</v>
      </c>
      <c r="G162" s="109" t="s">
        <v>93</v>
      </c>
      <c r="H162" s="40" t="s">
        <v>25</v>
      </c>
      <c r="I162" s="29" t="s">
        <v>239</v>
      </c>
      <c r="J162" s="110">
        <v>0</v>
      </c>
      <c r="K162" s="110">
        <v>100</v>
      </c>
      <c r="L162" s="110">
        <v>0</v>
      </c>
      <c r="M162" s="44">
        <v>0</v>
      </c>
      <c r="N162" s="111">
        <v>100</v>
      </c>
      <c r="O162" s="41">
        <v>3</v>
      </c>
      <c r="P162" s="113">
        <v>0</v>
      </c>
      <c r="Q162" s="112"/>
      <c r="R162" s="114">
        <v>0</v>
      </c>
      <c r="S162" s="115">
        <v>3</v>
      </c>
    </row>
    <row r="163" spans="1:20" s="87" customFormat="1" ht="31" x14ac:dyDescent="0.35">
      <c r="A163" s="21" t="s">
        <v>240</v>
      </c>
      <c r="B163" s="88" t="s">
        <v>241</v>
      </c>
      <c r="C163" s="108">
        <v>1250</v>
      </c>
      <c r="D163" s="40" t="s">
        <v>242</v>
      </c>
      <c r="E163" s="41">
        <v>3</v>
      </c>
      <c r="F163" s="108">
        <f t="shared" si="21"/>
        <v>3750</v>
      </c>
      <c r="G163" s="109" t="s">
        <v>93</v>
      </c>
      <c r="H163" s="40" t="s">
        <v>25</v>
      </c>
      <c r="I163" s="29" t="s">
        <v>243</v>
      </c>
      <c r="J163" s="110">
        <v>0</v>
      </c>
      <c r="K163" s="110">
        <v>100</v>
      </c>
      <c r="L163" s="110">
        <v>0</v>
      </c>
      <c r="M163" s="44">
        <v>0</v>
      </c>
      <c r="N163" s="111">
        <v>100</v>
      </c>
      <c r="O163" s="41">
        <v>3</v>
      </c>
      <c r="P163" s="113">
        <v>0</v>
      </c>
      <c r="Q163" s="112"/>
      <c r="R163" s="114">
        <v>0</v>
      </c>
      <c r="S163" s="115">
        <v>3</v>
      </c>
    </row>
    <row r="164" spans="1:20" s="87" customFormat="1" ht="31" x14ac:dyDescent="0.35">
      <c r="A164" s="21" t="s">
        <v>244</v>
      </c>
      <c r="B164" s="22" t="s">
        <v>245</v>
      </c>
      <c r="C164" s="108">
        <v>1500</v>
      </c>
      <c r="D164" s="40" t="s">
        <v>246</v>
      </c>
      <c r="E164" s="41">
        <v>2</v>
      </c>
      <c r="F164" s="108">
        <f t="shared" si="21"/>
        <v>3000</v>
      </c>
      <c r="G164" s="109" t="s">
        <v>93</v>
      </c>
      <c r="H164" s="40" t="s">
        <v>25</v>
      </c>
      <c r="I164" s="29" t="s">
        <v>247</v>
      </c>
      <c r="J164" s="110"/>
      <c r="K164" s="110">
        <v>100</v>
      </c>
      <c r="L164" s="110">
        <v>0</v>
      </c>
      <c r="M164" s="44">
        <v>0</v>
      </c>
      <c r="N164" s="111">
        <v>100</v>
      </c>
      <c r="O164" s="41">
        <v>2</v>
      </c>
      <c r="P164" s="113">
        <v>0</v>
      </c>
      <c r="Q164" s="112"/>
      <c r="R164" s="114">
        <v>0</v>
      </c>
      <c r="S164" s="115">
        <v>2</v>
      </c>
    </row>
    <row r="165" spans="1:20" s="87" customFormat="1" ht="31" x14ac:dyDescent="0.35">
      <c r="A165" s="21" t="s">
        <v>248</v>
      </c>
      <c r="B165" s="22" t="s">
        <v>249</v>
      </c>
      <c r="C165" s="108">
        <v>50</v>
      </c>
      <c r="D165" s="40" t="s">
        <v>202</v>
      </c>
      <c r="E165" s="41">
        <v>50</v>
      </c>
      <c r="F165" s="108">
        <f t="shared" si="21"/>
        <v>2500</v>
      </c>
      <c r="G165" s="109" t="s">
        <v>93</v>
      </c>
      <c r="H165" s="40" t="s">
        <v>25</v>
      </c>
      <c r="I165" s="29" t="s">
        <v>250</v>
      </c>
      <c r="J165" s="110">
        <v>0</v>
      </c>
      <c r="K165" s="110">
        <v>100</v>
      </c>
      <c r="L165" s="110">
        <v>0</v>
      </c>
      <c r="M165" s="31">
        <v>0</v>
      </c>
      <c r="N165" s="111">
        <v>100</v>
      </c>
      <c r="O165" s="41">
        <v>50</v>
      </c>
      <c r="P165" s="113">
        <v>0</v>
      </c>
      <c r="Q165" s="112"/>
      <c r="R165" s="114">
        <v>0</v>
      </c>
      <c r="S165" s="115">
        <v>50</v>
      </c>
    </row>
    <row r="166" spans="1:20" s="87" customFormat="1" ht="31" x14ac:dyDescent="0.35">
      <c r="A166" s="21" t="s">
        <v>251</v>
      </c>
      <c r="B166" s="88" t="s">
        <v>252</v>
      </c>
      <c r="C166" s="108">
        <v>450</v>
      </c>
      <c r="D166" s="40" t="s">
        <v>242</v>
      </c>
      <c r="E166" s="41">
        <v>6</v>
      </c>
      <c r="F166" s="108">
        <f t="shared" si="21"/>
        <v>2700</v>
      </c>
      <c r="G166" s="109" t="s">
        <v>93</v>
      </c>
      <c r="H166" s="40" t="s">
        <v>25</v>
      </c>
      <c r="I166" s="29" t="s">
        <v>253</v>
      </c>
      <c r="J166" s="110">
        <v>0</v>
      </c>
      <c r="K166" s="110">
        <v>100</v>
      </c>
      <c r="L166" s="110">
        <v>0</v>
      </c>
      <c r="M166" s="44">
        <v>0</v>
      </c>
      <c r="N166" s="111">
        <v>100</v>
      </c>
      <c r="O166" s="41">
        <v>6</v>
      </c>
      <c r="P166" s="113">
        <v>0</v>
      </c>
      <c r="Q166" s="112"/>
      <c r="R166" s="114">
        <v>0</v>
      </c>
      <c r="S166" s="115">
        <v>6</v>
      </c>
    </row>
    <row r="167" spans="1:20" s="87" customFormat="1" ht="31" x14ac:dyDescent="0.35">
      <c r="A167" s="21" t="s">
        <v>254</v>
      </c>
      <c r="B167" s="88" t="s">
        <v>255</v>
      </c>
      <c r="C167" s="108">
        <v>1500</v>
      </c>
      <c r="D167" s="40" t="s">
        <v>242</v>
      </c>
      <c r="E167" s="41">
        <v>2</v>
      </c>
      <c r="F167" s="108">
        <f t="shared" si="21"/>
        <v>3000</v>
      </c>
      <c r="G167" s="109" t="s">
        <v>93</v>
      </c>
      <c r="H167" s="40" t="s">
        <v>25</v>
      </c>
      <c r="I167" s="29" t="s">
        <v>253</v>
      </c>
      <c r="J167" s="110">
        <v>0</v>
      </c>
      <c r="K167" s="110">
        <v>100</v>
      </c>
      <c r="L167" s="110">
        <v>0</v>
      </c>
      <c r="M167" s="44">
        <v>0</v>
      </c>
      <c r="N167" s="111">
        <v>100</v>
      </c>
      <c r="O167" s="41">
        <v>2</v>
      </c>
      <c r="P167" s="113">
        <v>0</v>
      </c>
      <c r="Q167" s="112"/>
      <c r="R167" s="114">
        <v>0</v>
      </c>
      <c r="S167" s="115">
        <v>2</v>
      </c>
    </row>
    <row r="168" spans="1:20" s="87" customFormat="1" ht="31" x14ac:dyDescent="0.35">
      <c r="A168" s="21" t="s">
        <v>70</v>
      </c>
      <c r="B168" s="88" t="s">
        <v>256</v>
      </c>
      <c r="C168" s="108">
        <v>7870</v>
      </c>
      <c r="D168" s="40" t="s">
        <v>242</v>
      </c>
      <c r="E168" s="41">
        <v>1</v>
      </c>
      <c r="F168" s="108">
        <f t="shared" si="21"/>
        <v>7870</v>
      </c>
      <c r="G168" s="109" t="s">
        <v>93</v>
      </c>
      <c r="H168" s="40" t="s">
        <v>25</v>
      </c>
      <c r="I168" s="29" t="s">
        <v>253</v>
      </c>
      <c r="J168" s="110">
        <v>0</v>
      </c>
      <c r="K168" s="110">
        <v>100</v>
      </c>
      <c r="L168" s="110">
        <v>0</v>
      </c>
      <c r="M168" s="44">
        <v>0</v>
      </c>
      <c r="N168" s="111">
        <v>100</v>
      </c>
      <c r="O168" s="41">
        <v>1</v>
      </c>
      <c r="P168" s="113">
        <v>0</v>
      </c>
      <c r="Q168" s="112">
        <v>0</v>
      </c>
      <c r="R168" s="114">
        <v>0</v>
      </c>
      <c r="S168" s="116">
        <v>1</v>
      </c>
    </row>
    <row r="169" spans="1:20" s="87" customFormat="1" ht="31" x14ac:dyDescent="0.35">
      <c r="A169" s="21" t="s">
        <v>257</v>
      </c>
      <c r="B169" s="88" t="s">
        <v>258</v>
      </c>
      <c r="C169" s="108">
        <v>300</v>
      </c>
      <c r="D169" s="40" t="s">
        <v>218</v>
      </c>
      <c r="E169" s="41">
        <v>1</v>
      </c>
      <c r="F169" s="108">
        <f t="shared" si="21"/>
        <v>300</v>
      </c>
      <c r="G169" s="109" t="s">
        <v>93</v>
      </c>
      <c r="H169" s="40" t="s">
        <v>25</v>
      </c>
      <c r="I169" s="29" t="s">
        <v>259</v>
      </c>
      <c r="J169" s="110">
        <v>0</v>
      </c>
      <c r="K169" s="110">
        <v>100</v>
      </c>
      <c r="L169" s="110">
        <v>0</v>
      </c>
      <c r="M169" s="44">
        <v>0</v>
      </c>
      <c r="N169" s="111">
        <v>100</v>
      </c>
      <c r="O169" s="41">
        <v>1</v>
      </c>
      <c r="P169" s="113">
        <v>0</v>
      </c>
      <c r="Q169" s="112">
        <v>0</v>
      </c>
      <c r="R169" s="114">
        <v>0</v>
      </c>
      <c r="S169" s="116">
        <v>1</v>
      </c>
      <c r="T169" s="89"/>
    </row>
    <row r="170" spans="1:20" s="87" customFormat="1" ht="31" x14ac:dyDescent="0.35">
      <c r="A170" s="21" t="s">
        <v>260</v>
      </c>
      <c r="B170" s="88" t="s">
        <v>261</v>
      </c>
      <c r="C170" s="108">
        <v>100000</v>
      </c>
      <c r="D170" s="40" t="s">
        <v>262</v>
      </c>
      <c r="E170" s="41">
        <v>1</v>
      </c>
      <c r="F170" s="108">
        <v>100000</v>
      </c>
      <c r="G170" s="109" t="s">
        <v>93</v>
      </c>
      <c r="H170" s="40" t="s">
        <v>25</v>
      </c>
      <c r="I170" s="29" t="s">
        <v>263</v>
      </c>
      <c r="J170" s="110">
        <v>100</v>
      </c>
      <c r="K170" s="110"/>
      <c r="L170" s="110">
        <v>0</v>
      </c>
      <c r="M170" s="44">
        <v>0</v>
      </c>
      <c r="N170" s="111">
        <v>100</v>
      </c>
      <c r="O170" s="119">
        <v>0</v>
      </c>
      <c r="P170" s="117">
        <v>100000</v>
      </c>
      <c r="Q170" s="117">
        <v>0</v>
      </c>
      <c r="R170" s="120">
        <v>0</v>
      </c>
      <c r="S170" s="121">
        <v>100000</v>
      </c>
    </row>
    <row r="171" spans="1:20" s="87" customFormat="1" ht="31" x14ac:dyDescent="0.35">
      <c r="A171" s="21" t="s">
        <v>264</v>
      </c>
      <c r="B171" s="88" t="s">
        <v>265</v>
      </c>
      <c r="C171" s="108">
        <v>100000</v>
      </c>
      <c r="D171" s="40" t="s">
        <v>242</v>
      </c>
      <c r="E171" s="41">
        <v>1</v>
      </c>
      <c r="F171" s="108">
        <v>100000</v>
      </c>
      <c r="G171" s="109" t="s">
        <v>93</v>
      </c>
      <c r="H171" s="40" t="s">
        <v>25</v>
      </c>
      <c r="I171" s="29" t="s">
        <v>266</v>
      </c>
      <c r="J171" s="110">
        <v>100</v>
      </c>
      <c r="K171" s="110">
        <v>0</v>
      </c>
      <c r="L171" s="110">
        <v>0</v>
      </c>
      <c r="M171" s="44">
        <v>0</v>
      </c>
      <c r="N171" s="111">
        <v>100</v>
      </c>
      <c r="O171" s="119">
        <v>0</v>
      </c>
      <c r="P171" s="117">
        <v>100000</v>
      </c>
      <c r="Q171" s="117">
        <v>0</v>
      </c>
      <c r="R171" s="120">
        <v>0</v>
      </c>
      <c r="S171" s="121">
        <v>100000</v>
      </c>
    </row>
    <row r="172" spans="1:20" s="87" customFormat="1" ht="31" x14ac:dyDescent="0.35">
      <c r="A172" s="21" t="s">
        <v>115</v>
      </c>
      <c r="B172" s="88" t="s">
        <v>335</v>
      </c>
      <c r="C172" s="117">
        <v>3000000</v>
      </c>
      <c r="D172" s="40" t="s">
        <v>267</v>
      </c>
      <c r="E172" s="41">
        <v>1</v>
      </c>
      <c r="F172" s="108">
        <v>3000000</v>
      </c>
      <c r="G172" s="109" t="s">
        <v>117</v>
      </c>
      <c r="H172" s="40" t="s">
        <v>25</v>
      </c>
      <c r="I172" s="29" t="s">
        <v>269</v>
      </c>
      <c r="J172" s="110">
        <v>0</v>
      </c>
      <c r="K172" s="110">
        <v>0</v>
      </c>
      <c r="L172" s="110">
        <v>0</v>
      </c>
      <c r="M172" s="44">
        <v>100</v>
      </c>
      <c r="N172" s="111">
        <v>100</v>
      </c>
      <c r="O172" s="119">
        <v>0</v>
      </c>
      <c r="P172" s="117">
        <v>3000000</v>
      </c>
      <c r="Q172" s="117">
        <v>0</v>
      </c>
      <c r="R172" s="120">
        <v>0</v>
      </c>
      <c r="S172" s="121">
        <v>3000000</v>
      </c>
    </row>
    <row r="173" spans="1:20" s="87" customFormat="1" ht="46.5" x14ac:dyDescent="0.35">
      <c r="A173" s="21" t="s">
        <v>270</v>
      </c>
      <c r="B173" s="88" t="s">
        <v>271</v>
      </c>
      <c r="C173" s="117">
        <v>0</v>
      </c>
      <c r="D173" s="40" t="s">
        <v>267</v>
      </c>
      <c r="E173" s="41">
        <v>0</v>
      </c>
      <c r="F173" s="108">
        <v>0</v>
      </c>
      <c r="G173" s="109" t="s">
        <v>93</v>
      </c>
      <c r="H173" s="40" t="s">
        <v>25</v>
      </c>
      <c r="I173" s="29" t="s">
        <v>272</v>
      </c>
      <c r="J173" s="110">
        <v>100</v>
      </c>
      <c r="K173" s="110">
        <v>0</v>
      </c>
      <c r="L173" s="110">
        <v>0</v>
      </c>
      <c r="M173" s="44">
        <v>0</v>
      </c>
      <c r="N173" s="111">
        <v>100</v>
      </c>
      <c r="O173" s="119">
        <v>0</v>
      </c>
      <c r="P173" s="117">
        <v>0</v>
      </c>
      <c r="Q173" s="117">
        <v>0</v>
      </c>
      <c r="R173" s="120">
        <v>0</v>
      </c>
      <c r="S173" s="121">
        <v>0</v>
      </c>
    </row>
    <row r="174" spans="1:20" s="87" customFormat="1" ht="60.75" customHeight="1" x14ac:dyDescent="0.35">
      <c r="A174" s="21" t="s">
        <v>109</v>
      </c>
      <c r="B174" s="88" t="s">
        <v>273</v>
      </c>
      <c r="C174" s="108">
        <v>700000</v>
      </c>
      <c r="D174" s="40" t="s">
        <v>267</v>
      </c>
      <c r="E174" s="41">
        <v>1</v>
      </c>
      <c r="F174" s="108">
        <v>700000</v>
      </c>
      <c r="G174" s="109" t="s">
        <v>268</v>
      </c>
      <c r="H174" s="40" t="s">
        <v>25</v>
      </c>
      <c r="I174" s="29" t="s">
        <v>274</v>
      </c>
      <c r="J174" s="110">
        <v>0</v>
      </c>
      <c r="K174" s="110">
        <v>0</v>
      </c>
      <c r="L174" s="110">
        <v>0</v>
      </c>
      <c r="M174" s="44">
        <v>100</v>
      </c>
      <c r="N174" s="111">
        <v>100</v>
      </c>
      <c r="O174" s="119">
        <v>350000</v>
      </c>
      <c r="P174" s="117">
        <v>350000</v>
      </c>
      <c r="Q174" s="117"/>
      <c r="R174" s="120">
        <v>0</v>
      </c>
      <c r="S174" s="121">
        <v>700000</v>
      </c>
    </row>
    <row r="175" spans="1:20" s="87" customFormat="1" ht="46.5" x14ac:dyDescent="0.35">
      <c r="A175" s="21" t="s">
        <v>275</v>
      </c>
      <c r="B175" s="88" t="s">
        <v>276</v>
      </c>
      <c r="C175" s="108">
        <v>2000000</v>
      </c>
      <c r="D175" s="40" t="s">
        <v>267</v>
      </c>
      <c r="E175" s="41">
        <v>1</v>
      </c>
      <c r="F175" s="108">
        <v>2000000</v>
      </c>
      <c r="G175" s="109" t="s">
        <v>268</v>
      </c>
      <c r="H175" s="40" t="s">
        <v>25</v>
      </c>
      <c r="I175" s="29" t="s">
        <v>277</v>
      </c>
      <c r="J175" s="110">
        <v>0</v>
      </c>
      <c r="K175" s="110">
        <v>0</v>
      </c>
      <c r="L175" s="110">
        <v>0</v>
      </c>
      <c r="M175" s="44">
        <v>100</v>
      </c>
      <c r="N175" s="111">
        <v>100</v>
      </c>
      <c r="O175" s="119">
        <v>600000</v>
      </c>
      <c r="P175" s="117">
        <v>1400000</v>
      </c>
      <c r="Q175" s="117"/>
      <c r="R175" s="120">
        <v>0</v>
      </c>
      <c r="S175" s="121">
        <v>2000000</v>
      </c>
    </row>
    <row r="176" spans="1:20" s="87" customFormat="1" ht="46.5" x14ac:dyDescent="0.35">
      <c r="A176" s="21" t="s">
        <v>278</v>
      </c>
      <c r="B176" s="88" t="s">
        <v>279</v>
      </c>
      <c r="C176" s="108">
        <v>800000</v>
      </c>
      <c r="D176" s="40" t="s">
        <v>267</v>
      </c>
      <c r="E176" s="41">
        <v>1</v>
      </c>
      <c r="F176" s="108">
        <v>800000</v>
      </c>
      <c r="G176" s="109" t="s">
        <v>268</v>
      </c>
      <c r="H176" s="40" t="s">
        <v>25</v>
      </c>
      <c r="I176" s="29" t="s">
        <v>280</v>
      </c>
      <c r="J176" s="110">
        <v>0</v>
      </c>
      <c r="K176" s="110">
        <v>0</v>
      </c>
      <c r="L176" s="110">
        <v>0</v>
      </c>
      <c r="M176" s="44">
        <v>100</v>
      </c>
      <c r="N176" s="111">
        <v>100</v>
      </c>
      <c r="O176" s="119"/>
      <c r="P176" s="117">
        <v>800000</v>
      </c>
      <c r="Q176" s="117"/>
      <c r="R176" s="120">
        <v>0</v>
      </c>
      <c r="S176" s="121">
        <v>800000</v>
      </c>
    </row>
    <row r="177" spans="1:19" s="87" customFormat="1" ht="31" x14ac:dyDescent="0.35">
      <c r="A177" s="21" t="s">
        <v>281</v>
      </c>
      <c r="B177" s="88" t="s">
        <v>282</v>
      </c>
      <c r="C177" s="108">
        <v>500000</v>
      </c>
      <c r="D177" s="40" t="s">
        <v>267</v>
      </c>
      <c r="E177" s="41">
        <v>1</v>
      </c>
      <c r="F177" s="108">
        <v>500000</v>
      </c>
      <c r="G177" s="109" t="s">
        <v>268</v>
      </c>
      <c r="H177" s="40" t="s">
        <v>25</v>
      </c>
      <c r="I177" s="29" t="s">
        <v>283</v>
      </c>
      <c r="J177" s="41">
        <v>0</v>
      </c>
      <c r="K177" s="41">
        <v>0</v>
      </c>
      <c r="L177" s="41">
        <v>0</v>
      </c>
      <c r="M177" s="48">
        <v>100</v>
      </c>
      <c r="N177" s="111">
        <v>100</v>
      </c>
      <c r="O177" s="119">
        <v>0</v>
      </c>
      <c r="P177" s="117">
        <v>500000</v>
      </c>
      <c r="Q177" s="117"/>
      <c r="R177" s="120">
        <v>0</v>
      </c>
      <c r="S177" s="121">
        <v>500000</v>
      </c>
    </row>
    <row r="178" spans="1:19" s="87" customFormat="1" ht="31" x14ac:dyDescent="0.35">
      <c r="A178" s="21" t="s">
        <v>284</v>
      </c>
      <c r="B178" s="88" t="s">
        <v>285</v>
      </c>
      <c r="C178" s="108">
        <v>200000</v>
      </c>
      <c r="D178" s="40" t="s">
        <v>267</v>
      </c>
      <c r="E178" s="41"/>
      <c r="F178" s="108">
        <v>200000</v>
      </c>
      <c r="G178" s="109" t="s">
        <v>268</v>
      </c>
      <c r="H178" s="40" t="s">
        <v>25</v>
      </c>
      <c r="I178" s="29" t="s">
        <v>286</v>
      </c>
      <c r="J178" s="41"/>
      <c r="K178" s="41"/>
      <c r="L178" s="41"/>
      <c r="M178" s="48">
        <v>100</v>
      </c>
      <c r="N178" s="111">
        <v>100</v>
      </c>
      <c r="O178" s="119">
        <v>0</v>
      </c>
      <c r="P178" s="117">
        <v>0</v>
      </c>
      <c r="Q178" s="117">
        <v>200000</v>
      </c>
      <c r="R178" s="120">
        <v>0</v>
      </c>
      <c r="S178" s="121">
        <v>200000</v>
      </c>
    </row>
    <row r="179" spans="1:19" s="87" customFormat="1" ht="46.5" x14ac:dyDescent="0.35">
      <c r="A179" s="21" t="s">
        <v>287</v>
      </c>
      <c r="B179" s="88" t="s">
        <v>288</v>
      </c>
      <c r="C179" s="108">
        <v>1000000</v>
      </c>
      <c r="D179" s="40" t="s">
        <v>267</v>
      </c>
      <c r="E179" s="41">
        <v>1</v>
      </c>
      <c r="F179" s="108">
        <v>1000000</v>
      </c>
      <c r="G179" s="109" t="s">
        <v>268</v>
      </c>
      <c r="H179" s="40" t="s">
        <v>25</v>
      </c>
      <c r="I179" s="29" t="s">
        <v>289</v>
      </c>
      <c r="J179" s="41"/>
      <c r="K179" s="41"/>
      <c r="L179" s="41"/>
      <c r="M179" s="48">
        <v>100</v>
      </c>
      <c r="N179" s="111">
        <v>100</v>
      </c>
      <c r="O179" s="119">
        <v>300000</v>
      </c>
      <c r="P179" s="117">
        <v>700000</v>
      </c>
      <c r="Q179" s="117">
        <v>0</v>
      </c>
      <c r="R179" s="120">
        <v>0</v>
      </c>
      <c r="S179" s="121">
        <v>1000000</v>
      </c>
    </row>
    <row r="180" spans="1:19" s="87" customFormat="1" ht="31" x14ac:dyDescent="0.35">
      <c r="A180" s="21" t="s">
        <v>336</v>
      </c>
      <c r="B180" s="88" t="s">
        <v>337</v>
      </c>
      <c r="C180" s="108">
        <v>1000000</v>
      </c>
      <c r="D180" s="40" t="s">
        <v>267</v>
      </c>
      <c r="E180" s="41">
        <v>1</v>
      </c>
      <c r="F180" s="108">
        <v>1000000</v>
      </c>
      <c r="G180" s="109" t="s">
        <v>93</v>
      </c>
      <c r="H180" s="40" t="s">
        <v>25</v>
      </c>
      <c r="I180" s="29" t="s">
        <v>338</v>
      </c>
      <c r="J180" s="41">
        <v>0</v>
      </c>
      <c r="K180" s="41">
        <v>0</v>
      </c>
      <c r="L180" s="41">
        <v>0</v>
      </c>
      <c r="M180" s="48">
        <v>100</v>
      </c>
      <c r="N180" s="111">
        <v>100</v>
      </c>
      <c r="O180" s="119">
        <v>1000000</v>
      </c>
      <c r="P180" s="124"/>
      <c r="Q180" s="117"/>
      <c r="R180" s="120"/>
      <c r="S180" s="121">
        <v>1250000</v>
      </c>
    </row>
    <row r="181" spans="1:19" s="87" customFormat="1" x14ac:dyDescent="0.35">
      <c r="A181" s="21"/>
      <c r="B181" s="118" t="s">
        <v>304</v>
      </c>
      <c r="C181" s="108"/>
      <c r="D181" s="40"/>
      <c r="E181" s="41"/>
      <c r="F181" s="108"/>
      <c r="G181" s="109"/>
      <c r="H181" s="40"/>
      <c r="I181" s="29"/>
      <c r="J181" s="41"/>
      <c r="K181" s="41"/>
      <c r="L181" s="41"/>
      <c r="M181" s="48"/>
      <c r="N181" s="111"/>
      <c r="O181" s="119"/>
      <c r="P181" s="123"/>
      <c r="Q181" s="117"/>
      <c r="R181" s="120"/>
      <c r="S181" s="121"/>
    </row>
    <row r="182" spans="1:19" s="87" customFormat="1" ht="31" x14ac:dyDescent="0.35">
      <c r="A182" s="21"/>
      <c r="B182" s="109" t="s">
        <v>305</v>
      </c>
      <c r="C182" s="108">
        <v>1000000</v>
      </c>
      <c r="D182" s="40" t="s">
        <v>267</v>
      </c>
      <c r="E182" s="41">
        <v>1</v>
      </c>
      <c r="F182" s="108">
        <v>2000000</v>
      </c>
      <c r="G182" s="109" t="s">
        <v>306</v>
      </c>
      <c r="H182" s="40" t="s">
        <v>307</v>
      </c>
      <c r="I182" s="29" t="s">
        <v>309</v>
      </c>
      <c r="J182" s="41">
        <f>-K182-K182-L182</f>
        <v>0</v>
      </c>
      <c r="K182" s="41">
        <v>0</v>
      </c>
      <c r="L182" s="41">
        <v>0</v>
      </c>
      <c r="M182" s="48">
        <v>100</v>
      </c>
      <c r="N182" s="111">
        <v>100</v>
      </c>
      <c r="O182" s="119">
        <v>0</v>
      </c>
      <c r="P182" s="117">
        <v>1000000</v>
      </c>
      <c r="Q182" s="117">
        <v>1000000</v>
      </c>
      <c r="R182" s="120"/>
      <c r="S182" s="121">
        <v>2000000</v>
      </c>
    </row>
    <row r="183" spans="1:19" s="87" customFormat="1" ht="31" x14ac:dyDescent="0.35">
      <c r="A183" s="21"/>
      <c r="B183" s="109" t="s">
        <v>308</v>
      </c>
      <c r="C183" s="108">
        <v>2000000</v>
      </c>
      <c r="D183" s="40" t="s">
        <v>267</v>
      </c>
      <c r="E183" s="41">
        <v>1</v>
      </c>
      <c r="F183" s="108">
        <v>2000000</v>
      </c>
      <c r="G183" s="109" t="s">
        <v>93</v>
      </c>
      <c r="H183" s="40" t="s">
        <v>307</v>
      </c>
      <c r="I183" s="29" t="s">
        <v>323</v>
      </c>
      <c r="J183" s="41">
        <v>0</v>
      </c>
      <c r="K183" s="41">
        <v>0</v>
      </c>
      <c r="L183" s="41">
        <v>0</v>
      </c>
      <c r="M183" s="48">
        <v>100</v>
      </c>
      <c r="N183" s="111">
        <v>100</v>
      </c>
      <c r="O183" s="119">
        <v>0</v>
      </c>
      <c r="P183" s="117">
        <v>1000000</v>
      </c>
      <c r="Q183" s="117">
        <v>1000000</v>
      </c>
      <c r="R183" s="120"/>
      <c r="S183" s="121">
        <v>2000000</v>
      </c>
    </row>
    <row r="184" spans="1:19" s="87" customFormat="1" ht="46.5" x14ac:dyDescent="0.35">
      <c r="A184" s="21"/>
      <c r="B184" s="109" t="s">
        <v>311</v>
      </c>
      <c r="C184" s="108">
        <v>2000000</v>
      </c>
      <c r="D184" s="40" t="s">
        <v>267</v>
      </c>
      <c r="E184" s="41">
        <v>1</v>
      </c>
      <c r="F184" s="108">
        <v>2000000</v>
      </c>
      <c r="G184" s="109" t="s">
        <v>93</v>
      </c>
      <c r="H184" s="40" t="s">
        <v>307</v>
      </c>
      <c r="I184" s="29" t="s">
        <v>323</v>
      </c>
      <c r="J184" s="41">
        <v>0</v>
      </c>
      <c r="K184" s="41">
        <v>0</v>
      </c>
      <c r="L184" s="41">
        <v>0</v>
      </c>
      <c r="M184" s="48">
        <v>100</v>
      </c>
      <c r="N184" s="111">
        <v>100</v>
      </c>
      <c r="O184" s="119">
        <v>0</v>
      </c>
      <c r="P184" s="117">
        <v>1000000</v>
      </c>
      <c r="Q184" s="117">
        <v>1000000</v>
      </c>
      <c r="R184" s="120"/>
      <c r="S184" s="121">
        <v>2000000</v>
      </c>
    </row>
    <row r="185" spans="1:19" s="87" customFormat="1" ht="31" x14ac:dyDescent="0.35">
      <c r="A185" s="21"/>
      <c r="B185" s="109" t="s">
        <v>310</v>
      </c>
      <c r="C185" s="108">
        <v>1000000</v>
      </c>
      <c r="D185" s="40" t="s">
        <v>267</v>
      </c>
      <c r="E185" s="41">
        <v>1</v>
      </c>
      <c r="F185" s="108">
        <v>1000000</v>
      </c>
      <c r="G185" s="109" t="s">
        <v>93</v>
      </c>
      <c r="H185" s="40" t="s">
        <v>307</v>
      </c>
      <c r="I185" s="29" t="s">
        <v>323</v>
      </c>
      <c r="J185" s="41">
        <v>0</v>
      </c>
      <c r="K185" s="41">
        <v>0</v>
      </c>
      <c r="L185" s="41">
        <v>0</v>
      </c>
      <c r="M185" s="48">
        <v>100</v>
      </c>
      <c r="N185" s="111">
        <v>100</v>
      </c>
      <c r="O185" s="119">
        <v>0</v>
      </c>
      <c r="P185" s="117">
        <v>1000000</v>
      </c>
      <c r="Q185" s="117"/>
      <c r="R185" s="120"/>
      <c r="S185" s="121">
        <v>250000</v>
      </c>
    </row>
    <row r="186" spans="1:19" s="87" customFormat="1" ht="31" x14ac:dyDescent="0.35">
      <c r="A186" s="21"/>
      <c r="B186" s="109" t="s">
        <v>334</v>
      </c>
      <c r="C186" s="108">
        <v>1000000</v>
      </c>
      <c r="D186" s="40" t="s">
        <v>267</v>
      </c>
      <c r="E186" s="41">
        <v>1</v>
      </c>
      <c r="F186" s="108">
        <v>1000000</v>
      </c>
      <c r="G186" s="109" t="s">
        <v>93</v>
      </c>
      <c r="H186" s="40" t="s">
        <v>307</v>
      </c>
      <c r="I186" s="29" t="s">
        <v>309</v>
      </c>
      <c r="J186" s="41">
        <v>0</v>
      </c>
      <c r="K186" s="41">
        <v>0</v>
      </c>
      <c r="L186" s="41">
        <v>0</v>
      </c>
      <c r="M186" s="48">
        <v>100</v>
      </c>
      <c r="N186" s="111">
        <v>100</v>
      </c>
      <c r="O186" s="119">
        <v>0</v>
      </c>
      <c r="P186" s="117">
        <v>1000000</v>
      </c>
      <c r="Q186" s="117"/>
      <c r="R186" s="120"/>
      <c r="S186" s="121">
        <v>1000000</v>
      </c>
    </row>
    <row r="187" spans="1:19" s="87" customFormat="1" ht="31" x14ac:dyDescent="0.35">
      <c r="A187" s="21"/>
      <c r="B187" s="109" t="s">
        <v>312</v>
      </c>
      <c r="C187" s="108">
        <v>3000000</v>
      </c>
      <c r="D187" s="40" t="s">
        <v>267</v>
      </c>
      <c r="E187" s="41">
        <v>1</v>
      </c>
      <c r="F187" s="108">
        <v>3000000</v>
      </c>
      <c r="G187" s="109" t="s">
        <v>93</v>
      </c>
      <c r="H187" s="40" t="s">
        <v>307</v>
      </c>
      <c r="I187" s="29" t="s">
        <v>323</v>
      </c>
      <c r="J187" s="41">
        <v>0</v>
      </c>
      <c r="K187" s="41">
        <v>0</v>
      </c>
      <c r="L187" s="41">
        <v>0</v>
      </c>
      <c r="M187" s="48">
        <v>1000</v>
      </c>
      <c r="N187" s="111">
        <v>1000</v>
      </c>
      <c r="O187" s="119">
        <v>0</v>
      </c>
      <c r="P187" s="117">
        <v>0</v>
      </c>
      <c r="Q187" s="117">
        <v>3000000</v>
      </c>
      <c r="R187" s="120"/>
      <c r="S187" s="121">
        <v>3000000</v>
      </c>
    </row>
    <row r="188" spans="1:19" s="87" customFormat="1" ht="31" x14ac:dyDescent="0.35">
      <c r="A188" s="21"/>
      <c r="B188" s="109" t="s">
        <v>313</v>
      </c>
      <c r="C188" s="108">
        <v>1000000</v>
      </c>
      <c r="D188" s="40" t="s">
        <v>267</v>
      </c>
      <c r="E188" s="41">
        <v>1</v>
      </c>
      <c r="F188" s="108">
        <v>1000000</v>
      </c>
      <c r="G188" s="109" t="s">
        <v>93</v>
      </c>
      <c r="H188" s="40" t="s">
        <v>307</v>
      </c>
      <c r="I188" s="29" t="s">
        <v>309</v>
      </c>
      <c r="J188" s="41">
        <v>0</v>
      </c>
      <c r="K188" s="41">
        <v>0</v>
      </c>
      <c r="L188" s="41">
        <v>0</v>
      </c>
      <c r="M188" s="48">
        <v>100</v>
      </c>
      <c r="N188" s="111">
        <v>100</v>
      </c>
      <c r="O188" s="119">
        <v>0</v>
      </c>
      <c r="P188" s="117">
        <v>1000000</v>
      </c>
      <c r="Q188" s="117"/>
      <c r="R188" s="120"/>
      <c r="S188" s="121">
        <v>1000000</v>
      </c>
    </row>
    <row r="189" spans="1:19" s="87" customFormat="1" ht="31" x14ac:dyDescent="0.35">
      <c r="A189" s="21"/>
      <c r="B189" s="109" t="s">
        <v>314</v>
      </c>
      <c r="C189" s="108">
        <v>2000000</v>
      </c>
      <c r="D189" s="40" t="s">
        <v>267</v>
      </c>
      <c r="E189" s="41">
        <v>1</v>
      </c>
      <c r="F189" s="108">
        <v>2000000</v>
      </c>
      <c r="G189" s="109" t="s">
        <v>93</v>
      </c>
      <c r="H189" s="40" t="s">
        <v>307</v>
      </c>
      <c r="I189" s="29" t="s">
        <v>323</v>
      </c>
      <c r="J189" s="41">
        <v>0</v>
      </c>
      <c r="K189" s="41">
        <v>0</v>
      </c>
      <c r="L189" s="41">
        <v>0</v>
      </c>
      <c r="M189" s="48">
        <v>100</v>
      </c>
      <c r="N189" s="111">
        <v>100</v>
      </c>
      <c r="O189" s="119">
        <v>0</v>
      </c>
      <c r="P189" s="117">
        <v>2000000</v>
      </c>
      <c r="Q189" s="117"/>
      <c r="R189" s="120"/>
      <c r="S189" s="121">
        <v>2000000</v>
      </c>
    </row>
    <row r="190" spans="1:19" s="87" customFormat="1" ht="31" x14ac:dyDescent="0.35">
      <c r="A190" s="21"/>
      <c r="B190" s="109" t="s">
        <v>315</v>
      </c>
      <c r="C190" s="108">
        <v>2000000</v>
      </c>
      <c r="D190" s="40" t="s">
        <v>267</v>
      </c>
      <c r="E190" s="41">
        <v>1</v>
      </c>
      <c r="F190" s="108">
        <v>2000000</v>
      </c>
      <c r="G190" s="109" t="s">
        <v>93</v>
      </c>
      <c r="H190" s="40" t="s">
        <v>307</v>
      </c>
      <c r="I190" s="29" t="s">
        <v>323</v>
      </c>
      <c r="J190" s="41">
        <v>0</v>
      </c>
      <c r="K190" s="41">
        <v>0</v>
      </c>
      <c r="L190" s="41">
        <v>0</v>
      </c>
      <c r="M190" s="48">
        <v>100</v>
      </c>
      <c r="N190" s="111">
        <v>100</v>
      </c>
      <c r="O190" s="119">
        <v>0</v>
      </c>
      <c r="P190" s="117">
        <v>2000000</v>
      </c>
      <c r="Q190" s="117"/>
      <c r="R190" s="120"/>
      <c r="S190" s="121">
        <v>2000000</v>
      </c>
    </row>
    <row r="191" spans="1:19" s="87" customFormat="1" ht="31" x14ac:dyDescent="0.35">
      <c r="A191" s="21"/>
      <c r="B191" s="109" t="s">
        <v>316</v>
      </c>
      <c r="C191" s="108">
        <v>1000000</v>
      </c>
      <c r="D191" s="40" t="s">
        <v>267</v>
      </c>
      <c r="E191" s="41">
        <v>1</v>
      </c>
      <c r="F191" s="108">
        <v>1000000</v>
      </c>
      <c r="G191" s="109" t="s">
        <v>93</v>
      </c>
      <c r="H191" s="40" t="s">
        <v>307</v>
      </c>
      <c r="I191" s="29" t="s">
        <v>323</v>
      </c>
      <c r="J191" s="41">
        <v>0</v>
      </c>
      <c r="K191" s="41">
        <v>0</v>
      </c>
      <c r="L191" s="41">
        <v>0</v>
      </c>
      <c r="M191" s="48">
        <v>100</v>
      </c>
      <c r="N191" s="111">
        <v>100</v>
      </c>
      <c r="O191" s="119">
        <v>0</v>
      </c>
      <c r="P191" s="117">
        <v>1000000</v>
      </c>
      <c r="Q191" s="117"/>
      <c r="R191" s="120"/>
      <c r="S191" s="121">
        <v>1000000</v>
      </c>
    </row>
    <row r="192" spans="1:19" s="87" customFormat="1" ht="31" x14ac:dyDescent="0.35">
      <c r="A192" s="21"/>
      <c r="B192" s="109" t="s">
        <v>317</v>
      </c>
      <c r="C192" s="108">
        <v>2000000</v>
      </c>
      <c r="D192" s="40" t="s">
        <v>267</v>
      </c>
      <c r="E192" s="41">
        <v>1</v>
      </c>
      <c r="F192" s="108">
        <v>2000000</v>
      </c>
      <c r="G192" s="109" t="s">
        <v>93</v>
      </c>
      <c r="H192" s="40" t="s">
        <v>307</v>
      </c>
      <c r="I192" s="29" t="s">
        <v>323</v>
      </c>
      <c r="J192" s="41">
        <v>0</v>
      </c>
      <c r="K192" s="41">
        <v>0</v>
      </c>
      <c r="L192" s="41">
        <v>0</v>
      </c>
      <c r="M192" s="48">
        <v>100</v>
      </c>
      <c r="N192" s="111">
        <v>100</v>
      </c>
      <c r="O192" s="119">
        <v>500000</v>
      </c>
      <c r="P192" s="117">
        <v>1500000</v>
      </c>
      <c r="Q192" s="117">
        <v>500000</v>
      </c>
      <c r="R192" s="120"/>
      <c r="S192" s="121">
        <v>2000000</v>
      </c>
    </row>
    <row r="193" spans="1:19" s="87" customFormat="1" ht="31" x14ac:dyDescent="0.35">
      <c r="A193" s="21"/>
      <c r="B193" s="109" t="s">
        <v>318</v>
      </c>
      <c r="C193" s="108">
        <v>1000000</v>
      </c>
      <c r="D193" s="40" t="s">
        <v>267</v>
      </c>
      <c r="E193" s="41">
        <v>1</v>
      </c>
      <c r="F193" s="108">
        <v>1000000</v>
      </c>
      <c r="G193" s="109" t="s">
        <v>93</v>
      </c>
      <c r="H193" s="40" t="s">
        <v>307</v>
      </c>
      <c r="I193" s="29" t="s">
        <v>309</v>
      </c>
      <c r="J193" s="41">
        <v>0</v>
      </c>
      <c r="K193" s="41">
        <v>0</v>
      </c>
      <c r="L193" s="41">
        <v>0</v>
      </c>
      <c r="M193" s="48">
        <v>100</v>
      </c>
      <c r="N193" s="111">
        <v>100</v>
      </c>
      <c r="O193" s="119">
        <v>0</v>
      </c>
      <c r="P193" s="117">
        <v>1000000</v>
      </c>
      <c r="Q193" s="117"/>
      <c r="R193" s="120"/>
      <c r="S193" s="121">
        <v>1000000</v>
      </c>
    </row>
    <row r="194" spans="1:19" s="87" customFormat="1" ht="31" x14ac:dyDescent="0.35">
      <c r="A194" s="21"/>
      <c r="B194" s="109" t="s">
        <v>319</v>
      </c>
      <c r="C194" s="108">
        <v>500000</v>
      </c>
      <c r="D194" s="40" t="s">
        <v>267</v>
      </c>
      <c r="E194" s="41">
        <v>1</v>
      </c>
      <c r="F194" s="108">
        <v>500000</v>
      </c>
      <c r="G194" s="109" t="s">
        <v>93</v>
      </c>
      <c r="H194" s="40" t="s">
        <v>307</v>
      </c>
      <c r="I194" s="29" t="s">
        <v>323</v>
      </c>
      <c r="J194" s="41">
        <v>0</v>
      </c>
      <c r="K194" s="41">
        <v>0</v>
      </c>
      <c r="L194" s="41">
        <v>0</v>
      </c>
      <c r="M194" s="48">
        <v>100</v>
      </c>
      <c r="N194" s="111">
        <v>100</v>
      </c>
      <c r="O194" s="119">
        <v>0</v>
      </c>
      <c r="P194" s="117">
        <v>500000</v>
      </c>
      <c r="Q194" s="117"/>
      <c r="R194" s="120"/>
      <c r="S194" s="121">
        <v>500000</v>
      </c>
    </row>
    <row r="195" spans="1:19" s="87" customFormat="1" ht="31" x14ac:dyDescent="0.35">
      <c r="A195" s="21"/>
      <c r="B195" s="109" t="s">
        <v>320</v>
      </c>
      <c r="C195" s="108">
        <v>500000</v>
      </c>
      <c r="D195" s="40" t="s">
        <v>267</v>
      </c>
      <c r="E195" s="41">
        <v>1</v>
      </c>
      <c r="F195" s="108">
        <v>500000</v>
      </c>
      <c r="G195" s="109" t="s">
        <v>93</v>
      </c>
      <c r="H195" s="40" t="s">
        <v>307</v>
      </c>
      <c r="I195" s="29" t="s">
        <v>355</v>
      </c>
      <c r="J195" s="41">
        <v>0</v>
      </c>
      <c r="K195" s="41">
        <v>0</v>
      </c>
      <c r="L195" s="41">
        <v>0</v>
      </c>
      <c r="M195" s="48">
        <v>100</v>
      </c>
      <c r="N195" s="111">
        <v>100</v>
      </c>
      <c r="O195" s="119">
        <v>0</v>
      </c>
      <c r="P195" s="117">
        <v>500000</v>
      </c>
      <c r="Q195" s="117"/>
      <c r="R195" s="120"/>
      <c r="S195" s="121">
        <v>500000</v>
      </c>
    </row>
    <row r="196" spans="1:19" s="87" customFormat="1" ht="31" x14ac:dyDescent="0.35">
      <c r="A196" s="21"/>
      <c r="B196" s="109" t="s">
        <v>321</v>
      </c>
      <c r="C196" s="108">
        <v>1500000</v>
      </c>
      <c r="D196" s="40" t="s">
        <v>267</v>
      </c>
      <c r="E196" s="41">
        <v>1</v>
      </c>
      <c r="F196" s="108">
        <v>1500000</v>
      </c>
      <c r="G196" s="109" t="s">
        <v>93</v>
      </c>
      <c r="H196" s="40" t="s">
        <v>307</v>
      </c>
      <c r="I196" s="29" t="s">
        <v>323</v>
      </c>
      <c r="J196" s="41">
        <v>0</v>
      </c>
      <c r="K196" s="41">
        <v>0</v>
      </c>
      <c r="L196" s="41">
        <v>0</v>
      </c>
      <c r="M196" s="48">
        <v>100</v>
      </c>
      <c r="N196" s="111">
        <v>100</v>
      </c>
      <c r="O196" s="119">
        <v>0</v>
      </c>
      <c r="P196" s="117">
        <v>1500000</v>
      </c>
      <c r="Q196" s="117"/>
      <c r="R196" s="120"/>
      <c r="S196" s="121">
        <v>1500000</v>
      </c>
    </row>
    <row r="197" spans="1:19" s="87" customFormat="1" ht="46.5" x14ac:dyDescent="0.35">
      <c r="A197" s="21"/>
      <c r="B197" s="109" t="s">
        <v>322</v>
      </c>
      <c r="C197" s="108">
        <v>2000000</v>
      </c>
      <c r="D197" s="40" t="s">
        <v>267</v>
      </c>
      <c r="E197" s="41">
        <v>1</v>
      </c>
      <c r="F197" s="108">
        <v>2000000</v>
      </c>
      <c r="G197" s="109" t="s">
        <v>93</v>
      </c>
      <c r="H197" s="40" t="s">
        <v>307</v>
      </c>
      <c r="I197" s="29" t="s">
        <v>323</v>
      </c>
      <c r="J197" s="41">
        <v>0</v>
      </c>
      <c r="K197" s="41">
        <v>0</v>
      </c>
      <c r="L197" s="41">
        <v>0</v>
      </c>
      <c r="M197" s="48">
        <v>100</v>
      </c>
      <c r="N197" s="111">
        <v>100</v>
      </c>
      <c r="O197" s="119">
        <v>500000</v>
      </c>
      <c r="P197" s="117">
        <v>1500000</v>
      </c>
      <c r="Q197" s="117">
        <v>500000</v>
      </c>
      <c r="R197" s="120"/>
      <c r="S197" s="121">
        <v>2000000</v>
      </c>
    </row>
    <row r="198" spans="1:19" s="87" customFormat="1" ht="46.5" x14ac:dyDescent="0.35">
      <c r="A198" s="21"/>
      <c r="B198" s="109" t="s">
        <v>324</v>
      </c>
      <c r="C198" s="108">
        <v>2000000</v>
      </c>
      <c r="D198" s="40" t="s">
        <v>267</v>
      </c>
      <c r="E198" s="41">
        <v>1</v>
      </c>
      <c r="F198" s="108">
        <v>2000000</v>
      </c>
      <c r="G198" s="109" t="s">
        <v>268</v>
      </c>
      <c r="H198" s="40" t="s">
        <v>307</v>
      </c>
      <c r="I198" s="29" t="s">
        <v>325</v>
      </c>
      <c r="J198" s="41">
        <v>0</v>
      </c>
      <c r="K198" s="41">
        <v>0</v>
      </c>
      <c r="L198" s="41">
        <v>0</v>
      </c>
      <c r="M198" s="48">
        <v>100</v>
      </c>
      <c r="N198" s="111">
        <v>100</v>
      </c>
      <c r="O198" s="119">
        <v>500000</v>
      </c>
      <c r="P198" s="117">
        <v>1500000</v>
      </c>
      <c r="Q198" s="117">
        <v>500000</v>
      </c>
      <c r="R198" s="120"/>
      <c r="S198" s="121">
        <v>2000000</v>
      </c>
    </row>
    <row r="199" spans="1:19" s="87" customFormat="1" ht="31" x14ac:dyDescent="0.35">
      <c r="A199" s="21"/>
      <c r="B199" s="109" t="s">
        <v>326</v>
      </c>
      <c r="C199" s="108">
        <v>1000000</v>
      </c>
      <c r="D199" s="40" t="s">
        <v>267</v>
      </c>
      <c r="E199" s="41">
        <v>1</v>
      </c>
      <c r="F199" s="108">
        <v>1000000</v>
      </c>
      <c r="G199" s="109" t="s">
        <v>93</v>
      </c>
      <c r="H199" s="40" t="s">
        <v>307</v>
      </c>
      <c r="I199" s="29" t="s">
        <v>327</v>
      </c>
      <c r="J199" s="41">
        <v>0</v>
      </c>
      <c r="K199" s="41">
        <v>0</v>
      </c>
      <c r="L199" s="41">
        <v>100</v>
      </c>
      <c r="M199" s="48">
        <v>0</v>
      </c>
      <c r="N199" s="111">
        <v>100</v>
      </c>
      <c r="O199" s="119">
        <v>0</v>
      </c>
      <c r="P199" s="117">
        <v>1000000</v>
      </c>
      <c r="Q199" s="117"/>
      <c r="R199" s="120"/>
      <c r="S199" s="121">
        <v>1000000</v>
      </c>
    </row>
    <row r="200" spans="1:19" s="87" customFormat="1" ht="31" x14ac:dyDescent="0.35">
      <c r="A200" s="21"/>
      <c r="B200" s="109" t="s">
        <v>328</v>
      </c>
      <c r="C200" s="108">
        <v>1000000</v>
      </c>
      <c r="D200" s="40" t="s">
        <v>267</v>
      </c>
      <c r="E200" s="41">
        <v>1</v>
      </c>
      <c r="F200" s="108">
        <v>1000000</v>
      </c>
      <c r="G200" s="109" t="s">
        <v>93</v>
      </c>
      <c r="H200" s="40" t="s">
        <v>307</v>
      </c>
      <c r="I200" s="29" t="s">
        <v>323</v>
      </c>
      <c r="J200" s="41">
        <v>0</v>
      </c>
      <c r="K200" s="41">
        <v>0</v>
      </c>
      <c r="L200" s="41">
        <v>0</v>
      </c>
      <c r="M200" s="48">
        <v>100</v>
      </c>
      <c r="N200" s="111">
        <v>100</v>
      </c>
      <c r="O200" s="119">
        <v>0</v>
      </c>
      <c r="P200" s="117">
        <v>1000000</v>
      </c>
      <c r="Q200" s="117"/>
      <c r="R200" s="120"/>
      <c r="S200" s="121">
        <v>1000000</v>
      </c>
    </row>
    <row r="201" spans="1:19" s="87" customFormat="1" ht="31" x14ac:dyDescent="0.35">
      <c r="A201" s="21"/>
      <c r="B201" s="109" t="s">
        <v>329</v>
      </c>
      <c r="C201" s="108">
        <v>3000000</v>
      </c>
      <c r="D201" s="40" t="s">
        <v>267</v>
      </c>
      <c r="E201" s="41">
        <v>1</v>
      </c>
      <c r="F201" s="108">
        <v>3000000</v>
      </c>
      <c r="G201" s="109" t="s">
        <v>93</v>
      </c>
      <c r="H201" s="40" t="s">
        <v>307</v>
      </c>
      <c r="I201" s="29" t="s">
        <v>323</v>
      </c>
      <c r="J201" s="41">
        <v>0</v>
      </c>
      <c r="K201" s="41">
        <v>100</v>
      </c>
      <c r="L201" s="41">
        <v>0</v>
      </c>
      <c r="M201" s="48">
        <v>0</v>
      </c>
      <c r="N201" s="111">
        <v>100</v>
      </c>
      <c r="O201" s="119">
        <v>3000000</v>
      </c>
      <c r="P201" s="117"/>
      <c r="Q201" s="117"/>
      <c r="R201" s="120"/>
      <c r="S201" s="121">
        <v>750000</v>
      </c>
    </row>
    <row r="202" spans="1:19" s="87" customFormat="1" ht="46.5" x14ac:dyDescent="0.35">
      <c r="A202" s="21"/>
      <c r="B202" s="109" t="s">
        <v>330</v>
      </c>
      <c r="C202" s="108">
        <v>2000000</v>
      </c>
      <c r="D202" s="40" t="s">
        <v>267</v>
      </c>
      <c r="E202" s="41">
        <v>1</v>
      </c>
      <c r="F202" s="108">
        <v>2000000</v>
      </c>
      <c r="G202" s="109" t="s">
        <v>93</v>
      </c>
      <c r="H202" s="40" t="s">
        <v>307</v>
      </c>
      <c r="I202" s="29" t="s">
        <v>199</v>
      </c>
      <c r="J202" s="41">
        <v>100</v>
      </c>
      <c r="K202" s="41">
        <v>0</v>
      </c>
      <c r="L202" s="41">
        <v>0</v>
      </c>
      <c r="M202" s="48">
        <v>0</v>
      </c>
      <c r="N202" s="111">
        <v>100</v>
      </c>
      <c r="O202" s="119">
        <v>0</v>
      </c>
      <c r="P202" s="117">
        <v>2000000</v>
      </c>
      <c r="Q202" s="117"/>
      <c r="R202" s="120"/>
      <c r="S202" s="121">
        <v>2000000</v>
      </c>
    </row>
    <row r="203" spans="1:19" s="87" customFormat="1" ht="31" x14ac:dyDescent="0.35">
      <c r="A203" s="21"/>
      <c r="B203" s="109" t="s">
        <v>331</v>
      </c>
      <c r="C203" s="108">
        <v>300000</v>
      </c>
      <c r="D203" s="40" t="s">
        <v>267</v>
      </c>
      <c r="E203" s="41">
        <v>1</v>
      </c>
      <c r="F203" s="108">
        <v>300000</v>
      </c>
      <c r="G203" s="109" t="s">
        <v>93</v>
      </c>
      <c r="H203" s="40" t="s">
        <v>307</v>
      </c>
      <c r="I203" s="29" t="s">
        <v>332</v>
      </c>
      <c r="J203" s="41">
        <v>0</v>
      </c>
      <c r="K203" s="41">
        <v>0</v>
      </c>
      <c r="L203" s="41">
        <v>0</v>
      </c>
      <c r="M203" s="48">
        <v>100</v>
      </c>
      <c r="N203" s="111">
        <v>100</v>
      </c>
      <c r="O203" s="119">
        <v>0</v>
      </c>
      <c r="P203" s="117">
        <v>300000</v>
      </c>
      <c r="Q203" s="117"/>
      <c r="R203" s="120"/>
      <c r="S203" s="121">
        <v>300000</v>
      </c>
    </row>
    <row r="204" spans="1:19" s="87" customFormat="1" ht="31" x14ac:dyDescent="0.35">
      <c r="A204" s="21"/>
      <c r="B204" s="109" t="s">
        <v>333</v>
      </c>
      <c r="C204" s="108">
        <v>500000</v>
      </c>
      <c r="D204" s="40" t="s">
        <v>267</v>
      </c>
      <c r="E204" s="41">
        <v>1</v>
      </c>
      <c r="F204" s="108">
        <v>500000</v>
      </c>
      <c r="G204" s="109" t="s">
        <v>93</v>
      </c>
      <c r="H204" s="40" t="s">
        <v>307</v>
      </c>
      <c r="I204" s="29" t="s">
        <v>323</v>
      </c>
      <c r="J204" s="41">
        <v>0</v>
      </c>
      <c r="K204" s="41">
        <v>0</v>
      </c>
      <c r="L204" s="41">
        <v>0</v>
      </c>
      <c r="M204" s="48">
        <v>100</v>
      </c>
      <c r="N204" s="111">
        <v>100</v>
      </c>
      <c r="O204" s="119">
        <v>0</v>
      </c>
      <c r="P204" s="117">
        <v>500000</v>
      </c>
      <c r="Q204" s="117"/>
      <c r="R204" s="120"/>
      <c r="S204" s="121">
        <v>500000</v>
      </c>
    </row>
    <row r="205" spans="1:19" s="87" customFormat="1" ht="31" x14ac:dyDescent="0.35">
      <c r="A205" s="21" t="s">
        <v>290</v>
      </c>
      <c r="B205" s="88" t="s">
        <v>291</v>
      </c>
      <c r="C205" s="108">
        <v>0</v>
      </c>
      <c r="D205" s="40" t="s">
        <v>267</v>
      </c>
      <c r="E205" s="41">
        <v>1</v>
      </c>
      <c r="F205" s="108">
        <v>0</v>
      </c>
      <c r="G205" s="109" t="s">
        <v>93</v>
      </c>
      <c r="H205" s="40" t="s">
        <v>25</v>
      </c>
      <c r="I205" s="29" t="s">
        <v>292</v>
      </c>
      <c r="J205" s="41"/>
      <c r="K205" s="41"/>
      <c r="L205" s="41"/>
      <c r="M205" s="48">
        <v>100</v>
      </c>
      <c r="N205" s="111">
        <v>100</v>
      </c>
      <c r="O205" s="119">
        <v>0</v>
      </c>
      <c r="P205" s="117">
        <v>0</v>
      </c>
      <c r="Q205" s="117"/>
      <c r="R205" s="120">
        <v>0</v>
      </c>
      <c r="S205" s="121">
        <v>0</v>
      </c>
    </row>
    <row r="206" spans="1:19" s="87" customFormat="1" ht="31" x14ac:dyDescent="0.35">
      <c r="A206" s="21" t="s">
        <v>189</v>
      </c>
      <c r="B206" s="88" t="s">
        <v>293</v>
      </c>
      <c r="C206" s="108">
        <v>1000000</v>
      </c>
      <c r="D206" s="40" t="s">
        <v>267</v>
      </c>
      <c r="E206" s="41">
        <v>1</v>
      </c>
      <c r="F206" s="108">
        <v>1000000</v>
      </c>
      <c r="G206" s="109" t="s">
        <v>93</v>
      </c>
      <c r="H206" s="40" t="s">
        <v>25</v>
      </c>
      <c r="I206" s="29" t="s">
        <v>292</v>
      </c>
      <c r="J206" s="41"/>
      <c r="K206" s="41"/>
      <c r="L206" s="41"/>
      <c r="M206" s="48">
        <v>100</v>
      </c>
      <c r="N206" s="111">
        <v>100</v>
      </c>
      <c r="O206" s="119">
        <v>0</v>
      </c>
      <c r="P206" s="117">
        <v>1000000</v>
      </c>
      <c r="Q206" s="117"/>
      <c r="R206" s="120">
        <v>0</v>
      </c>
      <c r="S206" s="121">
        <v>1000000</v>
      </c>
    </row>
    <row r="207" spans="1:19" s="87" customFormat="1" ht="31" x14ac:dyDescent="0.35">
      <c r="A207" s="21" t="s">
        <v>294</v>
      </c>
      <c r="B207" s="88" t="s">
        <v>295</v>
      </c>
      <c r="C207" s="108">
        <v>1000000</v>
      </c>
      <c r="D207" s="40" t="s">
        <v>267</v>
      </c>
      <c r="E207" s="41">
        <v>1</v>
      </c>
      <c r="F207" s="108">
        <v>1000000</v>
      </c>
      <c r="G207" s="109" t="s">
        <v>93</v>
      </c>
      <c r="H207" s="40" t="s">
        <v>25</v>
      </c>
      <c r="I207" s="29" t="s">
        <v>292</v>
      </c>
      <c r="J207" s="41"/>
      <c r="K207" s="41"/>
      <c r="L207" s="41"/>
      <c r="M207" s="48">
        <v>100</v>
      </c>
      <c r="N207" s="111">
        <v>100</v>
      </c>
      <c r="O207" s="119">
        <v>0</v>
      </c>
      <c r="P207" s="117">
        <v>1000000</v>
      </c>
      <c r="Q207" s="117"/>
      <c r="R207" s="120">
        <v>0</v>
      </c>
      <c r="S207" s="121">
        <v>1000000</v>
      </c>
    </row>
    <row r="208" spans="1:19" s="87" customFormat="1" ht="31" x14ac:dyDescent="0.35">
      <c r="A208" s="125" t="s">
        <v>191</v>
      </c>
      <c r="B208" s="126" t="s">
        <v>348</v>
      </c>
      <c r="C208" s="127">
        <v>18278289</v>
      </c>
      <c r="D208" s="128" t="s">
        <v>349</v>
      </c>
      <c r="E208" s="129">
        <v>1</v>
      </c>
      <c r="F208" s="127">
        <v>18278289</v>
      </c>
      <c r="G208" s="109" t="s">
        <v>125</v>
      </c>
      <c r="H208" s="40" t="s">
        <v>25</v>
      </c>
      <c r="I208" s="29" t="s">
        <v>350</v>
      </c>
      <c r="J208" s="41"/>
      <c r="K208" s="41"/>
      <c r="L208" s="41"/>
      <c r="M208" s="48">
        <v>100</v>
      </c>
      <c r="N208" s="111">
        <v>100</v>
      </c>
      <c r="O208" s="119">
        <v>0</v>
      </c>
      <c r="P208" s="117">
        <v>18278289</v>
      </c>
      <c r="Q208" s="117"/>
      <c r="R208" s="120">
        <v>0</v>
      </c>
      <c r="S208" s="121">
        <v>18278289</v>
      </c>
    </row>
    <row r="209" spans="1:19" s="87" customFormat="1" ht="46.5" x14ac:dyDescent="0.35">
      <c r="A209" s="21" t="s">
        <v>191</v>
      </c>
      <c r="B209" s="22" t="s">
        <v>351</v>
      </c>
      <c r="C209" s="59">
        <v>2500000</v>
      </c>
      <c r="D209" s="71" t="s">
        <v>97</v>
      </c>
      <c r="E209" s="60">
        <v>1</v>
      </c>
      <c r="F209" s="39">
        <v>2500000</v>
      </c>
      <c r="G209" s="42" t="s">
        <v>93</v>
      </c>
      <c r="H209" s="40" t="s">
        <v>25</v>
      </c>
      <c r="I209" s="122" t="s">
        <v>188</v>
      </c>
      <c r="J209" s="61">
        <v>0</v>
      </c>
      <c r="K209" s="61">
        <v>0</v>
      </c>
      <c r="L209" s="61">
        <v>0</v>
      </c>
      <c r="M209" s="31">
        <v>100</v>
      </c>
      <c r="N209" s="38">
        <f t="shared" ref="N209" si="22">SUM(J209:M209)</f>
        <v>100</v>
      </c>
      <c r="O209" s="62">
        <v>0</v>
      </c>
      <c r="P209" s="62">
        <v>0</v>
      </c>
      <c r="Q209" s="46">
        <v>2500000</v>
      </c>
      <c r="R209" s="62">
        <v>0</v>
      </c>
      <c r="S209" s="47">
        <f t="shared" ref="S209" si="23">O209+P209+Q209</f>
        <v>2500000</v>
      </c>
    </row>
    <row r="210" spans="1:19" ht="16" thickBot="1" x14ac:dyDescent="0.4">
      <c r="A210" s="78"/>
      <c r="B210" s="79" t="s">
        <v>195</v>
      </c>
      <c r="C210" s="80"/>
      <c r="D210" s="81"/>
      <c r="E210" s="81"/>
      <c r="F210" s="80">
        <f>SUM(F4:F208)</f>
        <v>246892979</v>
      </c>
      <c r="G210" s="79"/>
      <c r="H210" s="81"/>
      <c r="I210" s="81"/>
      <c r="J210" s="82"/>
      <c r="K210" s="82"/>
      <c r="L210" s="82"/>
      <c r="M210" s="83"/>
      <c r="N210" s="81"/>
      <c r="O210" s="84"/>
      <c r="P210" s="117">
        <v>0</v>
      </c>
      <c r="Q210" s="84"/>
      <c r="R210" s="79"/>
      <c r="S210" s="85"/>
    </row>
    <row r="211" spans="1:19" ht="16" thickBot="1" x14ac:dyDescent="0.4">
      <c r="P211" s="79"/>
    </row>
  </sheetData>
  <mergeCells count="1">
    <mergeCell ref="J2:M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4"/>
  <sheetViews>
    <sheetView workbookViewId="0">
      <selection activeCell="D2" sqref="D2:E2"/>
    </sheetView>
  </sheetViews>
  <sheetFormatPr defaultRowHeight="14.5" x14ac:dyDescent="0.35"/>
  <cols>
    <col min="2" max="2" width="56.08984375" customWidth="1"/>
    <col min="3" max="3" width="15.81640625" customWidth="1"/>
    <col min="4" max="4" width="8.984375E-2" customWidth="1"/>
    <col min="5" max="5" width="8.7265625" hidden="1" customWidth="1"/>
    <col min="9" max="9" width="10.6328125" customWidth="1"/>
    <col min="13" max="13" width="10.6328125" customWidth="1"/>
    <col min="17" max="17" width="10.36328125" customWidth="1"/>
    <col min="21" max="21" width="10" customWidth="1"/>
  </cols>
  <sheetData>
    <row r="1" spans="1:21" x14ac:dyDescent="0.35">
      <c r="A1" s="130" t="s">
        <v>356</v>
      </c>
      <c r="B1" s="131"/>
      <c r="C1" s="202" t="s">
        <v>357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4"/>
    </row>
    <row r="2" spans="1:21" ht="70" x14ac:dyDescent="0.35">
      <c r="A2" s="130" t="s">
        <v>358</v>
      </c>
      <c r="B2" s="132" t="s">
        <v>359</v>
      </c>
      <c r="C2" s="133" t="s">
        <v>360</v>
      </c>
      <c r="D2" s="134" t="s">
        <v>361</v>
      </c>
      <c r="E2" s="135" t="s">
        <v>362</v>
      </c>
      <c r="F2" s="136">
        <v>45474</v>
      </c>
      <c r="G2" s="136">
        <v>45528</v>
      </c>
      <c r="H2" s="136">
        <v>45536</v>
      </c>
      <c r="I2" s="137" t="s">
        <v>363</v>
      </c>
      <c r="J2" s="136">
        <v>45566</v>
      </c>
      <c r="K2" s="136">
        <v>45597</v>
      </c>
      <c r="L2" s="136">
        <v>45627</v>
      </c>
      <c r="M2" s="138" t="s">
        <v>364</v>
      </c>
      <c r="N2" s="136">
        <v>45658</v>
      </c>
      <c r="O2" s="136">
        <v>45689</v>
      </c>
      <c r="P2" s="136">
        <v>45717</v>
      </c>
      <c r="Q2" s="138" t="s">
        <v>365</v>
      </c>
      <c r="R2" s="136">
        <v>45748</v>
      </c>
      <c r="S2" s="136">
        <v>45778</v>
      </c>
      <c r="T2" s="136">
        <v>45809</v>
      </c>
      <c r="U2" s="138" t="s">
        <v>366</v>
      </c>
    </row>
    <row r="3" spans="1:21" x14ac:dyDescent="0.35">
      <c r="A3" s="139"/>
      <c r="B3" s="131" t="s">
        <v>367</v>
      </c>
      <c r="C3" s="140"/>
      <c r="D3" s="141"/>
      <c r="E3" s="142"/>
      <c r="F3" s="143"/>
      <c r="G3" s="143"/>
      <c r="H3" s="143"/>
      <c r="I3" s="144"/>
      <c r="J3" s="143"/>
      <c r="K3" s="143"/>
      <c r="L3" s="143"/>
      <c r="M3" s="144"/>
      <c r="N3" s="143"/>
      <c r="O3" s="143"/>
      <c r="P3" s="143"/>
      <c r="Q3" s="144"/>
      <c r="R3" s="143"/>
      <c r="S3" s="143"/>
      <c r="T3" s="143"/>
      <c r="U3" s="144"/>
    </row>
    <row r="4" spans="1:21" x14ac:dyDescent="0.35">
      <c r="A4" s="139">
        <v>2210101</v>
      </c>
      <c r="B4" s="131" t="s">
        <v>368</v>
      </c>
      <c r="C4" s="140">
        <v>10000</v>
      </c>
      <c r="D4" s="141" t="e">
        <f>#REF!*1.02</f>
        <v>#REF!</v>
      </c>
      <c r="E4" s="142" t="e">
        <f>D4*1.02</f>
        <v>#REF!</v>
      </c>
      <c r="F4" s="143"/>
      <c r="G4" s="143"/>
      <c r="H4" s="143"/>
      <c r="I4" s="145">
        <v>10000</v>
      </c>
      <c r="J4" s="143"/>
      <c r="K4" s="143"/>
      <c r="L4" s="143"/>
      <c r="M4" s="144"/>
      <c r="N4" s="143"/>
      <c r="O4" s="143"/>
      <c r="P4" s="143"/>
      <c r="Q4" s="144"/>
      <c r="R4" s="143"/>
      <c r="S4" s="143"/>
      <c r="T4" s="143"/>
      <c r="U4" s="144"/>
    </row>
    <row r="5" spans="1:21" x14ac:dyDescent="0.35">
      <c r="A5" s="139">
        <v>2210301</v>
      </c>
      <c r="B5" s="131" t="s">
        <v>369</v>
      </c>
      <c r="C5" s="140">
        <v>300000</v>
      </c>
      <c r="D5" s="141"/>
      <c r="E5" s="142"/>
      <c r="F5" s="143"/>
      <c r="G5" s="143"/>
      <c r="H5" s="143"/>
      <c r="I5" s="145">
        <v>100000</v>
      </c>
      <c r="J5" s="143"/>
      <c r="K5" s="143"/>
      <c r="L5" s="143"/>
      <c r="M5" s="145">
        <v>100000</v>
      </c>
      <c r="N5" s="143"/>
      <c r="O5" s="143"/>
      <c r="P5" s="143"/>
      <c r="Q5" s="145">
        <v>100000</v>
      </c>
      <c r="R5" s="143"/>
      <c r="S5" s="143"/>
      <c r="T5" s="143"/>
      <c r="U5" s="144"/>
    </row>
    <row r="6" spans="1:21" x14ac:dyDescent="0.35">
      <c r="A6" s="139">
        <v>2210399</v>
      </c>
      <c r="B6" s="131" t="s">
        <v>370</v>
      </c>
      <c r="C6" s="140">
        <v>1500000</v>
      </c>
      <c r="D6" s="141" t="e">
        <f>#REF!*1.02</f>
        <v>#REF!</v>
      </c>
      <c r="E6" s="142" t="e">
        <f t="shared" ref="E6:E19" si="0">D6*1.02</f>
        <v>#REF!</v>
      </c>
      <c r="F6" s="143"/>
      <c r="G6" s="143"/>
      <c r="H6" s="143"/>
      <c r="I6" s="145">
        <v>400000</v>
      </c>
      <c r="J6" s="143"/>
      <c r="K6" s="143"/>
      <c r="L6" s="143"/>
      <c r="M6" s="145">
        <v>450000</v>
      </c>
      <c r="N6" s="143"/>
      <c r="O6" s="143"/>
      <c r="P6" s="143"/>
      <c r="Q6" s="145">
        <v>450000</v>
      </c>
      <c r="R6" s="143"/>
      <c r="S6" s="143"/>
      <c r="T6" s="143"/>
      <c r="U6" s="145">
        <v>200000</v>
      </c>
    </row>
    <row r="7" spans="1:21" x14ac:dyDescent="0.35">
      <c r="A7" s="139">
        <v>2210504</v>
      </c>
      <c r="B7" s="131" t="s">
        <v>371</v>
      </c>
      <c r="C7" s="140">
        <v>500000</v>
      </c>
      <c r="D7" s="141" t="e">
        <f>#REF!*1.02</f>
        <v>#REF!</v>
      </c>
      <c r="E7" s="142" t="e">
        <f t="shared" si="0"/>
        <v>#REF!</v>
      </c>
      <c r="F7" s="143"/>
      <c r="G7" s="143"/>
      <c r="H7" s="143"/>
      <c r="I7" s="145">
        <v>100000</v>
      </c>
      <c r="J7" s="143"/>
      <c r="K7" s="143"/>
      <c r="L7" s="143"/>
      <c r="M7" s="145">
        <v>200000</v>
      </c>
      <c r="N7" s="143"/>
      <c r="O7" s="143"/>
      <c r="P7" s="143"/>
      <c r="Q7" s="145">
        <v>200000</v>
      </c>
      <c r="R7" s="143"/>
      <c r="S7" s="143"/>
      <c r="T7" s="143"/>
      <c r="U7" s="144"/>
    </row>
    <row r="8" spans="1:21" x14ac:dyDescent="0.35">
      <c r="A8" s="139">
        <v>2211399</v>
      </c>
      <c r="B8" s="131" t="s">
        <v>372</v>
      </c>
      <c r="C8" s="140">
        <v>800000</v>
      </c>
      <c r="D8" s="141" t="e">
        <f>#REF!*1.02</f>
        <v>#REF!</v>
      </c>
      <c r="E8" s="142" t="e">
        <f t="shared" si="0"/>
        <v>#REF!</v>
      </c>
      <c r="F8" s="143"/>
      <c r="G8" s="143"/>
      <c r="H8" s="143"/>
      <c r="I8" s="145">
        <v>200000</v>
      </c>
      <c r="J8" s="143"/>
      <c r="K8" s="143"/>
      <c r="L8" s="143"/>
      <c r="M8" s="145">
        <v>350000</v>
      </c>
      <c r="N8" s="143"/>
      <c r="O8" s="143"/>
      <c r="P8" s="143"/>
      <c r="Q8" s="145">
        <v>250000</v>
      </c>
      <c r="R8" s="143"/>
      <c r="S8" s="143"/>
      <c r="T8" s="143"/>
      <c r="U8" s="144"/>
    </row>
    <row r="9" spans="1:21" x14ac:dyDescent="0.35">
      <c r="A9" s="139">
        <v>2210801</v>
      </c>
      <c r="B9" s="131" t="s">
        <v>373</v>
      </c>
      <c r="C9" s="140">
        <v>500000</v>
      </c>
      <c r="D9" s="141" t="e">
        <f>#REF!*1.02</f>
        <v>#REF!</v>
      </c>
      <c r="E9" s="142" t="e">
        <f t="shared" si="0"/>
        <v>#REF!</v>
      </c>
      <c r="F9" s="143"/>
      <c r="G9" s="143"/>
      <c r="H9" s="143"/>
      <c r="I9" s="145">
        <v>100000</v>
      </c>
      <c r="J9" s="143"/>
      <c r="K9" s="143"/>
      <c r="L9" s="143"/>
      <c r="M9" s="145">
        <v>200000</v>
      </c>
      <c r="N9" s="143"/>
      <c r="O9" s="143"/>
      <c r="P9" s="143"/>
      <c r="Q9" s="145">
        <v>200000</v>
      </c>
      <c r="R9" s="143"/>
      <c r="S9" s="143"/>
      <c r="T9" s="143"/>
      <c r="U9" s="144"/>
    </row>
    <row r="10" spans="1:21" x14ac:dyDescent="0.35">
      <c r="A10" s="139">
        <v>2210802</v>
      </c>
      <c r="B10" s="131" t="s">
        <v>374</v>
      </c>
      <c r="C10" s="140">
        <v>1200000</v>
      </c>
      <c r="D10" s="141" t="e">
        <f>#REF!*1.02</f>
        <v>#REF!</v>
      </c>
      <c r="E10" s="142" t="e">
        <f t="shared" si="0"/>
        <v>#REF!</v>
      </c>
      <c r="F10" s="143"/>
      <c r="G10" s="143"/>
      <c r="H10" s="143"/>
      <c r="I10" s="145">
        <v>300000</v>
      </c>
      <c r="J10" s="143"/>
      <c r="K10" s="143"/>
      <c r="L10" s="143"/>
      <c r="M10" s="145">
        <v>400000</v>
      </c>
      <c r="N10" s="143"/>
      <c r="O10" s="143"/>
      <c r="P10" s="143"/>
      <c r="Q10" s="145">
        <v>400000</v>
      </c>
      <c r="R10" s="143"/>
      <c r="S10" s="143"/>
      <c r="T10" s="143"/>
      <c r="U10" s="145">
        <v>100000</v>
      </c>
    </row>
    <row r="11" spans="1:21" x14ac:dyDescent="0.35">
      <c r="A11" s="139">
        <v>2210103</v>
      </c>
      <c r="B11" s="131" t="s">
        <v>375</v>
      </c>
      <c r="C11" s="140">
        <v>10000</v>
      </c>
      <c r="D11" s="141" t="e">
        <f>#REF!*1.02</f>
        <v>#REF!</v>
      </c>
      <c r="E11" s="142" t="e">
        <f t="shared" si="0"/>
        <v>#REF!</v>
      </c>
      <c r="F11" s="143"/>
      <c r="G11" s="143"/>
      <c r="H11" s="143"/>
      <c r="I11" s="145">
        <v>5000</v>
      </c>
      <c r="J11" s="143"/>
      <c r="K11" s="143"/>
      <c r="L11" s="143"/>
      <c r="M11" s="145">
        <v>5000</v>
      </c>
      <c r="N11" s="143"/>
      <c r="O11" s="143"/>
      <c r="P11" s="143"/>
      <c r="Q11" s="144"/>
      <c r="R11" s="143"/>
      <c r="S11" s="143"/>
      <c r="T11" s="143"/>
      <c r="U11" s="144"/>
    </row>
    <row r="12" spans="1:21" x14ac:dyDescent="0.35">
      <c r="A12" s="139">
        <v>2210302</v>
      </c>
      <c r="B12" s="131" t="s">
        <v>376</v>
      </c>
      <c r="C12" s="140">
        <v>500000</v>
      </c>
      <c r="D12" s="141" t="e">
        <f>#REF!*1.02</f>
        <v>#REF!</v>
      </c>
      <c r="E12" s="142" t="e">
        <f t="shared" si="0"/>
        <v>#REF!</v>
      </c>
      <c r="F12" s="143"/>
      <c r="G12" s="143"/>
      <c r="H12" s="143"/>
      <c r="I12" s="145">
        <v>100000</v>
      </c>
      <c r="J12" s="143"/>
      <c r="K12" s="143"/>
      <c r="L12" s="143"/>
      <c r="M12" s="145">
        <v>200000</v>
      </c>
      <c r="N12" s="143"/>
      <c r="O12" s="143"/>
      <c r="P12" s="143"/>
      <c r="Q12" s="145">
        <v>200000</v>
      </c>
      <c r="R12" s="143"/>
      <c r="S12" s="143"/>
      <c r="T12" s="143"/>
      <c r="U12" s="144"/>
    </row>
    <row r="13" spans="1:21" x14ac:dyDescent="0.35">
      <c r="A13" s="139">
        <v>2210303</v>
      </c>
      <c r="B13" s="131" t="s">
        <v>377</v>
      </c>
      <c r="C13" s="140">
        <v>916000</v>
      </c>
      <c r="D13" s="141" t="e">
        <f>#REF!*1.02</f>
        <v>#REF!</v>
      </c>
      <c r="E13" s="142" t="e">
        <f t="shared" si="0"/>
        <v>#REF!</v>
      </c>
      <c r="F13" s="143"/>
      <c r="G13" s="143"/>
      <c r="H13" s="143"/>
      <c r="I13" s="145">
        <v>200000</v>
      </c>
      <c r="J13" s="143"/>
      <c r="K13" s="143"/>
      <c r="L13" s="143"/>
      <c r="M13" s="145">
        <v>350000</v>
      </c>
      <c r="N13" s="143"/>
      <c r="O13" s="143"/>
      <c r="P13" s="143"/>
      <c r="Q13" s="145">
        <v>366000</v>
      </c>
      <c r="R13" s="143"/>
      <c r="S13" s="143"/>
      <c r="T13" s="143"/>
      <c r="U13" s="144"/>
    </row>
    <row r="14" spans="1:21" x14ac:dyDescent="0.35">
      <c r="A14" s="139">
        <v>2211101</v>
      </c>
      <c r="B14" s="131" t="s">
        <v>378</v>
      </c>
      <c r="C14" s="140">
        <v>500000</v>
      </c>
      <c r="D14" s="141" t="e">
        <f>#REF!*1.02</f>
        <v>#REF!</v>
      </c>
      <c r="E14" s="142" t="e">
        <f t="shared" si="0"/>
        <v>#REF!</v>
      </c>
      <c r="F14" s="143"/>
      <c r="G14" s="143"/>
      <c r="H14" s="143"/>
      <c r="I14" s="145">
        <v>300000</v>
      </c>
      <c r="J14" s="143"/>
      <c r="K14" s="143"/>
      <c r="L14" s="143"/>
      <c r="M14" s="145">
        <v>100000</v>
      </c>
      <c r="N14" s="143"/>
      <c r="O14" s="143"/>
      <c r="P14" s="143"/>
      <c r="Q14" s="145">
        <v>100000</v>
      </c>
      <c r="R14" s="143"/>
      <c r="S14" s="143"/>
      <c r="T14" s="143"/>
      <c r="U14" s="144"/>
    </row>
    <row r="15" spans="1:21" x14ac:dyDescent="0.35">
      <c r="A15" s="139">
        <v>2211103</v>
      </c>
      <c r="B15" s="131" t="s">
        <v>261</v>
      </c>
      <c r="C15" s="140">
        <v>100000</v>
      </c>
      <c r="D15" s="141" t="e">
        <f>#REF!*1.02</f>
        <v>#REF!</v>
      </c>
      <c r="E15" s="142" t="e">
        <f t="shared" si="0"/>
        <v>#REF!</v>
      </c>
      <c r="F15" s="143"/>
      <c r="G15" s="143"/>
      <c r="H15" s="143"/>
      <c r="I15" s="145">
        <v>70000</v>
      </c>
      <c r="J15" s="143"/>
      <c r="K15" s="143"/>
      <c r="L15" s="143"/>
      <c r="M15" s="145">
        <v>30000</v>
      </c>
      <c r="N15" s="143"/>
      <c r="O15" s="143"/>
      <c r="P15" s="143"/>
      <c r="Q15" s="144"/>
      <c r="R15" s="143"/>
      <c r="S15" s="143"/>
      <c r="T15" s="143"/>
      <c r="U15" s="144"/>
    </row>
    <row r="16" spans="1:21" x14ac:dyDescent="0.35">
      <c r="A16" s="139">
        <v>2210304</v>
      </c>
      <c r="B16" s="131" t="s">
        <v>379</v>
      </c>
      <c r="C16" s="140">
        <v>500000</v>
      </c>
      <c r="D16" s="141" t="e">
        <f>#REF!*1.02</f>
        <v>#REF!</v>
      </c>
      <c r="E16" s="142" t="e">
        <f t="shared" si="0"/>
        <v>#REF!</v>
      </c>
      <c r="F16" s="143"/>
      <c r="G16" s="143"/>
      <c r="H16" s="143"/>
      <c r="I16" s="144">
        <f>-L16</f>
        <v>0</v>
      </c>
      <c r="J16" s="143"/>
      <c r="K16" s="143"/>
      <c r="L16" s="143"/>
      <c r="M16" s="145">
        <v>500000</v>
      </c>
      <c r="N16" s="143"/>
      <c r="O16" s="143"/>
      <c r="P16" s="143"/>
      <c r="Q16" s="144"/>
      <c r="R16" s="143"/>
      <c r="S16" s="143"/>
      <c r="T16" s="143"/>
      <c r="U16" s="144"/>
    </row>
    <row r="17" spans="1:21" x14ac:dyDescent="0.35">
      <c r="A17" s="139"/>
      <c r="B17" s="131" t="s">
        <v>380</v>
      </c>
      <c r="C17" s="140">
        <v>1000000</v>
      </c>
      <c r="D17" s="141" t="e">
        <f>#REF!*1.02</f>
        <v>#REF!</v>
      </c>
      <c r="E17" s="142" t="e">
        <f t="shared" si="0"/>
        <v>#REF!</v>
      </c>
      <c r="F17" s="143"/>
      <c r="G17" s="143"/>
      <c r="H17" s="143"/>
      <c r="I17" s="145">
        <v>250000</v>
      </c>
      <c r="J17" s="143"/>
      <c r="K17" s="143"/>
      <c r="L17" s="143"/>
      <c r="M17" s="145">
        <v>250000</v>
      </c>
      <c r="N17" s="143"/>
      <c r="O17" s="143"/>
      <c r="P17" s="143"/>
      <c r="Q17" s="145">
        <v>250000</v>
      </c>
      <c r="R17" s="143"/>
      <c r="S17" s="143"/>
      <c r="T17" s="143"/>
      <c r="U17" s="145">
        <v>250000</v>
      </c>
    </row>
    <row r="18" spans="1:21" x14ac:dyDescent="0.35">
      <c r="A18" s="139"/>
      <c r="B18" s="131" t="s">
        <v>381</v>
      </c>
      <c r="C18" s="140">
        <v>1000000</v>
      </c>
      <c r="D18" s="141" t="e">
        <f>#REF!*1.02</f>
        <v>#REF!</v>
      </c>
      <c r="E18" s="142" t="e">
        <f t="shared" si="0"/>
        <v>#REF!</v>
      </c>
      <c r="F18" s="143"/>
      <c r="G18" s="143"/>
      <c r="H18" s="143"/>
      <c r="I18" s="145">
        <v>250000</v>
      </c>
      <c r="J18" s="143"/>
      <c r="K18" s="143"/>
      <c r="L18" s="143"/>
      <c r="M18" s="145">
        <v>250000</v>
      </c>
      <c r="N18" s="143"/>
      <c r="O18" s="143"/>
      <c r="P18" s="143"/>
      <c r="Q18" s="145">
        <v>250000</v>
      </c>
      <c r="R18" s="143"/>
      <c r="S18" s="143"/>
      <c r="T18" s="143"/>
      <c r="U18" s="145">
        <v>250000</v>
      </c>
    </row>
    <row r="19" spans="1:21" x14ac:dyDescent="0.35">
      <c r="A19" s="139">
        <v>3110902</v>
      </c>
      <c r="B19" s="131" t="s">
        <v>382</v>
      </c>
      <c r="C19" s="140">
        <v>40000</v>
      </c>
      <c r="D19" s="141" t="e">
        <f>#REF!*1.02</f>
        <v>#REF!</v>
      </c>
      <c r="E19" s="142" t="e">
        <f t="shared" si="0"/>
        <v>#REF!</v>
      </c>
      <c r="F19" s="143"/>
      <c r="G19" s="143"/>
      <c r="H19" s="143"/>
      <c r="I19" s="144">
        <f>-M20</f>
        <v>0</v>
      </c>
      <c r="J19" s="143"/>
      <c r="K19" s="143"/>
      <c r="L19" s="143"/>
      <c r="M19" s="145">
        <v>40000</v>
      </c>
      <c r="N19" s="143"/>
      <c r="O19" s="143"/>
      <c r="P19" s="143"/>
      <c r="Q19" s="144"/>
      <c r="R19" s="143"/>
      <c r="S19" s="143"/>
      <c r="T19" s="143"/>
      <c r="U19" s="144"/>
    </row>
    <row r="20" spans="1:21" x14ac:dyDescent="0.35">
      <c r="A20" s="139"/>
      <c r="B20" s="132" t="s">
        <v>383</v>
      </c>
      <c r="C20" s="146">
        <f>SUM(C4:C19)</f>
        <v>9376000</v>
      </c>
      <c r="D20" s="147" t="e">
        <f>SUM(D4:D19)</f>
        <v>#REF!</v>
      </c>
      <c r="E20" s="148" t="e">
        <f>SUM(E4:E19)</f>
        <v>#REF!</v>
      </c>
      <c r="F20" s="143"/>
      <c r="G20" s="143"/>
      <c r="H20" s="143"/>
      <c r="I20" s="144"/>
      <c r="J20" s="143"/>
      <c r="K20" s="143"/>
      <c r="L20" s="143"/>
      <c r="M20" s="144"/>
      <c r="N20" s="143"/>
      <c r="O20" s="143"/>
      <c r="P20" s="143"/>
      <c r="Q20" s="144"/>
      <c r="R20" s="143"/>
      <c r="S20" s="143"/>
      <c r="T20" s="143"/>
      <c r="U20" s="144"/>
    </row>
    <row r="21" spans="1:21" x14ac:dyDescent="0.35">
      <c r="A21" s="139"/>
      <c r="B21" s="132" t="s">
        <v>384</v>
      </c>
      <c r="C21" s="146"/>
      <c r="D21" s="141" t="e">
        <f>#REF!*1.02</f>
        <v>#REF!</v>
      </c>
      <c r="E21" s="142" t="e">
        <f t="shared" ref="E21:E27" si="1">D21*1.02</f>
        <v>#REF!</v>
      </c>
      <c r="F21" s="143"/>
      <c r="G21" s="143"/>
      <c r="H21" s="143"/>
      <c r="I21" s="144"/>
      <c r="J21" s="143"/>
      <c r="K21" s="143"/>
      <c r="L21" s="143"/>
      <c r="M21" s="144"/>
      <c r="N21" s="143"/>
      <c r="O21" s="143"/>
      <c r="P21" s="143"/>
      <c r="Q21" s="144"/>
      <c r="R21" s="143"/>
      <c r="S21" s="143"/>
      <c r="T21" s="143"/>
      <c r="U21" s="144"/>
    </row>
    <row r="22" spans="1:21" x14ac:dyDescent="0.35">
      <c r="A22" s="139">
        <v>2211324</v>
      </c>
      <c r="B22" s="131" t="s">
        <v>385</v>
      </c>
      <c r="C22" s="140">
        <v>2000000</v>
      </c>
      <c r="D22" s="141" t="e">
        <f>#REF!*1.02</f>
        <v>#REF!</v>
      </c>
      <c r="E22" s="142" t="e">
        <f t="shared" si="1"/>
        <v>#REF!</v>
      </c>
      <c r="F22" s="143"/>
      <c r="G22" s="143"/>
      <c r="H22" s="143"/>
      <c r="I22" s="145">
        <v>500000</v>
      </c>
      <c r="J22" s="143"/>
      <c r="K22" s="143"/>
      <c r="L22" s="143"/>
      <c r="M22" s="145">
        <v>500000</v>
      </c>
      <c r="N22" s="143"/>
      <c r="O22" s="143"/>
      <c r="P22" s="143"/>
      <c r="Q22" s="145">
        <v>500000</v>
      </c>
      <c r="R22" s="143"/>
      <c r="S22" s="143"/>
      <c r="T22" s="143"/>
      <c r="U22" s="145">
        <v>500000</v>
      </c>
    </row>
    <row r="23" spans="1:21" x14ac:dyDescent="0.35">
      <c r="A23" s="139"/>
      <c r="B23" s="131" t="s">
        <v>386</v>
      </c>
      <c r="C23" s="140">
        <v>2000000</v>
      </c>
      <c r="D23" s="141" t="e">
        <f>#REF!*1.02</f>
        <v>#REF!</v>
      </c>
      <c r="E23" s="142" t="e">
        <f t="shared" si="1"/>
        <v>#REF!</v>
      </c>
      <c r="F23" s="143"/>
      <c r="G23" s="143"/>
      <c r="H23" s="143"/>
      <c r="I23" s="144"/>
      <c r="J23" s="143"/>
      <c r="K23" s="143"/>
      <c r="L23" s="143"/>
      <c r="M23" s="145">
        <v>1000000</v>
      </c>
      <c r="N23" s="143"/>
      <c r="O23" s="143"/>
      <c r="P23" s="143"/>
      <c r="Q23" s="145">
        <v>1000000</v>
      </c>
      <c r="R23" s="143"/>
      <c r="S23" s="143"/>
      <c r="T23" s="143"/>
      <c r="U23" s="144"/>
    </row>
    <row r="24" spans="1:21" x14ac:dyDescent="0.35">
      <c r="A24" s="139"/>
      <c r="B24" s="131" t="s">
        <v>387</v>
      </c>
      <c r="C24" s="140">
        <v>800000</v>
      </c>
      <c r="D24" s="141" t="e">
        <f>#REF!*1.02</f>
        <v>#REF!</v>
      </c>
      <c r="E24" s="142" t="e">
        <f t="shared" si="1"/>
        <v>#REF!</v>
      </c>
      <c r="F24" s="143"/>
      <c r="G24" s="143"/>
      <c r="H24" s="143"/>
      <c r="I24" s="144"/>
      <c r="J24" s="143"/>
      <c r="K24" s="143"/>
      <c r="L24" s="143"/>
      <c r="M24" s="145">
        <v>400000</v>
      </c>
      <c r="N24" s="143"/>
      <c r="O24" s="143"/>
      <c r="P24" s="143"/>
      <c r="Q24" s="145">
        <v>400000</v>
      </c>
      <c r="R24" s="143"/>
      <c r="S24" s="143"/>
      <c r="T24" s="143"/>
      <c r="U24" s="144"/>
    </row>
    <row r="25" spans="1:21" x14ac:dyDescent="0.35">
      <c r="A25" s="139"/>
      <c r="B25" s="131" t="s">
        <v>388</v>
      </c>
      <c r="C25" s="140">
        <v>1000000</v>
      </c>
      <c r="D25" s="141" t="e">
        <f>#REF!*1.02</f>
        <v>#REF!</v>
      </c>
      <c r="E25" s="142" t="e">
        <f t="shared" si="1"/>
        <v>#REF!</v>
      </c>
      <c r="F25" s="143"/>
      <c r="G25" s="143"/>
      <c r="H25" s="143"/>
      <c r="I25" s="145">
        <v>250000</v>
      </c>
      <c r="J25" s="143"/>
      <c r="K25" s="143"/>
      <c r="L25" s="143"/>
      <c r="M25" s="145">
        <v>250000</v>
      </c>
      <c r="N25" s="143"/>
      <c r="O25" s="143"/>
      <c r="P25" s="143"/>
      <c r="Q25" s="145">
        <v>250000</v>
      </c>
      <c r="R25" s="143"/>
      <c r="S25" s="143"/>
      <c r="T25" s="143"/>
      <c r="U25" s="145">
        <v>250000</v>
      </c>
    </row>
    <row r="26" spans="1:21" x14ac:dyDescent="0.35">
      <c r="A26" s="139"/>
      <c r="B26" s="131" t="s">
        <v>389</v>
      </c>
      <c r="C26" s="140">
        <v>500000</v>
      </c>
      <c r="D26" s="141" t="e">
        <f>#REF!*1.02</f>
        <v>#REF!</v>
      </c>
      <c r="E26" s="142" t="e">
        <f t="shared" si="1"/>
        <v>#REF!</v>
      </c>
      <c r="F26" s="143"/>
      <c r="G26" s="143"/>
      <c r="H26" s="143"/>
      <c r="I26" s="144"/>
      <c r="J26" s="143"/>
      <c r="K26" s="143"/>
      <c r="L26" s="143"/>
      <c r="M26" s="145">
        <v>250000</v>
      </c>
      <c r="N26" s="143"/>
      <c r="O26" s="143"/>
      <c r="P26" s="143"/>
      <c r="Q26" s="145">
        <v>250000</v>
      </c>
      <c r="R26" s="143"/>
      <c r="S26" s="143"/>
      <c r="T26" s="143"/>
      <c r="U26" s="144"/>
    </row>
    <row r="27" spans="1:21" x14ac:dyDescent="0.35">
      <c r="A27" s="139"/>
      <c r="B27" s="131" t="s">
        <v>390</v>
      </c>
      <c r="C27" s="140">
        <v>1000000</v>
      </c>
      <c r="D27" s="141" t="e">
        <f>#REF!*1.02</f>
        <v>#REF!</v>
      </c>
      <c r="E27" s="142" t="e">
        <f t="shared" si="1"/>
        <v>#REF!</v>
      </c>
      <c r="F27" s="143"/>
      <c r="G27" s="143"/>
      <c r="H27" s="143"/>
      <c r="I27" s="144"/>
      <c r="J27" s="143"/>
      <c r="K27" s="143"/>
      <c r="L27" s="143"/>
      <c r="M27" s="145">
        <v>500000</v>
      </c>
      <c r="N27" s="143"/>
      <c r="O27" s="143"/>
      <c r="P27" s="143"/>
      <c r="Q27" s="145">
        <v>500000</v>
      </c>
      <c r="R27" s="143"/>
      <c r="S27" s="143"/>
      <c r="T27" s="143"/>
      <c r="U27" s="144"/>
    </row>
    <row r="28" spans="1:21" x14ac:dyDescent="0.35">
      <c r="A28" s="139"/>
      <c r="B28" s="132" t="s">
        <v>391</v>
      </c>
      <c r="C28" s="146">
        <f>SUM(C22:C27)</f>
        <v>7300000</v>
      </c>
      <c r="D28" s="147" t="e">
        <f>SUM(D22:D27)</f>
        <v>#REF!</v>
      </c>
      <c r="E28" s="148" t="e">
        <f>SUM(E22:E27)</f>
        <v>#REF!</v>
      </c>
      <c r="F28" s="143"/>
      <c r="G28" s="143"/>
      <c r="H28" s="143"/>
      <c r="I28" s="144"/>
      <c r="J28" s="143"/>
      <c r="K28" s="143"/>
      <c r="L28" s="143"/>
      <c r="M28" s="144"/>
      <c r="N28" s="143"/>
      <c r="O28" s="143"/>
      <c r="P28" s="143"/>
      <c r="Q28" s="144"/>
      <c r="R28" s="143"/>
      <c r="S28" s="143"/>
      <c r="T28" s="143"/>
      <c r="U28" s="144"/>
    </row>
    <row r="29" spans="1:21" x14ac:dyDescent="0.35">
      <c r="A29" s="139"/>
      <c r="B29" s="131" t="s">
        <v>392</v>
      </c>
      <c r="C29" s="146">
        <f>C28+C20</f>
        <v>16676000</v>
      </c>
      <c r="D29" s="147" t="e">
        <f>D28+D20</f>
        <v>#REF!</v>
      </c>
      <c r="E29" s="148" t="e">
        <f>E28+E20</f>
        <v>#REF!</v>
      </c>
      <c r="F29" s="143"/>
      <c r="G29" s="143"/>
      <c r="H29" s="143"/>
      <c r="I29" s="144"/>
      <c r="J29" s="143"/>
      <c r="K29" s="143"/>
      <c r="L29" s="143"/>
      <c r="M29" s="144"/>
      <c r="N29" s="143"/>
      <c r="O29" s="143"/>
      <c r="P29" s="143"/>
      <c r="Q29" s="144"/>
      <c r="R29" s="143"/>
      <c r="S29" s="143"/>
      <c r="T29" s="143"/>
      <c r="U29" s="144"/>
    </row>
    <row r="30" spans="1:21" x14ac:dyDescent="0.35">
      <c r="A30" s="139"/>
      <c r="B30" s="132" t="s">
        <v>393</v>
      </c>
      <c r="C30" s="146"/>
      <c r="D30" s="141" t="e">
        <f>#REF!*1.02</f>
        <v>#REF!</v>
      </c>
      <c r="E30" s="142" t="e">
        <f>D30*1.02</f>
        <v>#REF!</v>
      </c>
      <c r="F30" s="143"/>
      <c r="G30" s="143"/>
      <c r="H30" s="143"/>
      <c r="I30" s="144"/>
      <c r="J30" s="143"/>
      <c r="K30" s="143"/>
      <c r="L30" s="143"/>
      <c r="M30" s="144"/>
      <c r="N30" s="143"/>
      <c r="O30" s="143"/>
      <c r="P30" s="143"/>
      <c r="Q30" s="144"/>
      <c r="R30" s="143"/>
      <c r="S30" s="143"/>
      <c r="T30" s="143"/>
      <c r="U30" s="144"/>
    </row>
    <row r="31" spans="1:21" x14ac:dyDescent="0.35">
      <c r="A31" s="139"/>
      <c r="B31" s="131" t="s">
        <v>394</v>
      </c>
      <c r="C31" s="140">
        <v>30000000</v>
      </c>
      <c r="D31" s="141" t="e">
        <f>#REF!*1.02</f>
        <v>#REF!</v>
      </c>
      <c r="E31" s="142" t="e">
        <f>D31*1.02</f>
        <v>#REF!</v>
      </c>
      <c r="F31" s="143"/>
      <c r="G31" s="143"/>
      <c r="H31" s="143"/>
      <c r="I31" s="144"/>
      <c r="J31" s="143"/>
      <c r="K31" s="143"/>
      <c r="L31" s="143"/>
      <c r="M31" s="145">
        <v>15000000</v>
      </c>
      <c r="N31" s="143"/>
      <c r="O31" s="143"/>
      <c r="P31" s="143"/>
      <c r="Q31" s="145">
        <v>15000000</v>
      </c>
      <c r="R31" s="143"/>
      <c r="S31" s="143"/>
      <c r="T31" s="143"/>
      <c r="U31" s="144"/>
    </row>
    <row r="32" spans="1:21" x14ac:dyDescent="0.35">
      <c r="A32" s="139"/>
      <c r="B32" s="131" t="s">
        <v>395</v>
      </c>
      <c r="C32" s="140">
        <v>20000000</v>
      </c>
      <c r="D32" s="141"/>
      <c r="E32" s="142"/>
      <c r="F32" s="143"/>
      <c r="G32" s="143"/>
      <c r="H32" s="143"/>
      <c r="I32" s="145"/>
      <c r="J32" s="143"/>
      <c r="K32" s="143"/>
      <c r="L32" s="143"/>
      <c r="M32" s="145">
        <v>20000000</v>
      </c>
      <c r="N32" s="143"/>
      <c r="O32" s="143"/>
      <c r="P32" s="143"/>
      <c r="Q32" s="144"/>
      <c r="R32" s="143"/>
      <c r="S32" s="143"/>
      <c r="T32" s="143"/>
      <c r="U32" s="144"/>
    </row>
    <row r="33" spans="1:21" x14ac:dyDescent="0.35">
      <c r="A33" s="139"/>
      <c r="B33" s="131" t="s">
        <v>396</v>
      </c>
      <c r="C33" s="140">
        <v>2000000</v>
      </c>
      <c r="D33" s="141" t="e">
        <f>#REF!*1.02</f>
        <v>#REF!</v>
      </c>
      <c r="E33" s="142" t="e">
        <f>D33*1.02</f>
        <v>#REF!</v>
      </c>
      <c r="F33" s="143"/>
      <c r="G33" s="143"/>
      <c r="H33" s="143"/>
      <c r="I33" s="144"/>
      <c r="J33" s="143"/>
      <c r="K33" s="143"/>
      <c r="L33" s="143"/>
      <c r="M33" s="145">
        <v>1000000</v>
      </c>
      <c r="N33" s="143"/>
      <c r="O33" s="143"/>
      <c r="P33" s="143"/>
      <c r="Q33" s="145">
        <v>1000000</v>
      </c>
      <c r="R33" s="143"/>
      <c r="S33" s="143"/>
      <c r="T33" s="143"/>
      <c r="U33" s="144"/>
    </row>
    <row r="34" spans="1:21" x14ac:dyDescent="0.35">
      <c r="A34" s="139"/>
      <c r="B34" s="132" t="s">
        <v>397</v>
      </c>
      <c r="C34" s="146">
        <f>SUM(C31:C33)</f>
        <v>52000000</v>
      </c>
      <c r="D34" s="147" t="e">
        <f>SUM(D31:D33)</f>
        <v>#REF!</v>
      </c>
      <c r="E34" s="148" t="e">
        <f>SUM(E31:E33)</f>
        <v>#REF!</v>
      </c>
      <c r="F34" s="143"/>
      <c r="G34" s="143"/>
      <c r="H34" s="143"/>
      <c r="I34" s="144"/>
      <c r="J34" s="143"/>
      <c r="K34" s="143"/>
      <c r="L34" s="143"/>
      <c r="M34" s="144"/>
      <c r="N34" s="143"/>
      <c r="O34" s="143"/>
      <c r="P34" s="143"/>
      <c r="Q34" s="144"/>
      <c r="R34" s="143"/>
      <c r="S34" s="143"/>
      <c r="T34" s="143"/>
      <c r="U34" s="144"/>
    </row>
    <row r="35" spans="1:21" x14ac:dyDescent="0.35">
      <c r="A35" s="139"/>
      <c r="B35" s="132" t="s">
        <v>398</v>
      </c>
      <c r="C35" s="146">
        <f>C34+C29</f>
        <v>68676000</v>
      </c>
      <c r="D35" s="147" t="e">
        <f>D34+D29</f>
        <v>#REF!</v>
      </c>
      <c r="E35" s="148" t="e">
        <f>E34+E29</f>
        <v>#REF!</v>
      </c>
      <c r="F35" s="143"/>
      <c r="G35" s="143"/>
      <c r="H35" s="143"/>
      <c r="I35" s="144"/>
      <c r="J35" s="143"/>
      <c r="K35" s="143"/>
      <c r="L35" s="143"/>
      <c r="M35" s="144"/>
      <c r="N35" s="143"/>
      <c r="O35" s="143"/>
      <c r="P35" s="143"/>
      <c r="Q35" s="144"/>
      <c r="R35" s="143"/>
      <c r="S35" s="143"/>
      <c r="T35" s="143"/>
      <c r="U35" s="144"/>
    </row>
    <row r="36" spans="1:21" x14ac:dyDescent="0.35">
      <c r="A36" s="205" t="s">
        <v>399</v>
      </c>
      <c r="B36" s="206"/>
      <c r="C36" s="140"/>
      <c r="D36" s="141"/>
      <c r="E36" s="142"/>
      <c r="F36" s="143"/>
      <c r="G36" s="143"/>
      <c r="H36" s="143"/>
      <c r="I36" s="144"/>
      <c r="J36" s="143"/>
      <c r="K36" s="143"/>
      <c r="L36" s="143"/>
      <c r="M36" s="144"/>
      <c r="N36" s="143"/>
      <c r="O36" s="143"/>
      <c r="P36" s="143"/>
      <c r="Q36" s="144"/>
      <c r="R36" s="143"/>
      <c r="S36" s="143"/>
      <c r="T36" s="143"/>
      <c r="U36" s="144"/>
    </row>
    <row r="37" spans="1:21" ht="220" x14ac:dyDescent="0.35">
      <c r="A37" s="130" t="s">
        <v>358</v>
      </c>
      <c r="B37" s="132" t="s">
        <v>359</v>
      </c>
      <c r="C37" s="133" t="s">
        <v>360</v>
      </c>
      <c r="D37" s="134" t="s">
        <v>361</v>
      </c>
      <c r="E37" s="135" t="s">
        <v>362</v>
      </c>
      <c r="F37" s="143"/>
      <c r="G37" s="143"/>
      <c r="H37" s="143"/>
      <c r="I37" s="144"/>
      <c r="J37" s="143"/>
      <c r="K37" s="143"/>
      <c r="L37" s="143"/>
      <c r="M37" s="144"/>
      <c r="N37" s="143"/>
      <c r="O37" s="143"/>
      <c r="P37" s="143"/>
      <c r="Q37" s="144"/>
      <c r="R37" s="143"/>
      <c r="S37" s="143"/>
      <c r="T37" s="143"/>
      <c r="U37" s="144"/>
    </row>
    <row r="38" spans="1:21" x14ac:dyDescent="0.35">
      <c r="A38" s="139"/>
      <c r="B38" s="132" t="s">
        <v>367</v>
      </c>
      <c r="C38" s="140"/>
      <c r="D38" s="141" t="e">
        <f>1.02*#REF!</f>
        <v>#REF!</v>
      </c>
      <c r="E38" s="142" t="e">
        <f t="shared" ref="E38:E48" si="2">1.02*D38</f>
        <v>#REF!</v>
      </c>
      <c r="F38" s="143"/>
      <c r="G38" s="143"/>
      <c r="H38" s="143"/>
      <c r="I38" s="144"/>
      <c r="J38" s="143"/>
      <c r="K38" s="143"/>
      <c r="L38" s="143"/>
      <c r="M38" s="144"/>
      <c r="N38" s="143"/>
      <c r="O38" s="143"/>
      <c r="P38" s="143"/>
      <c r="Q38" s="144"/>
      <c r="R38" s="143"/>
      <c r="S38" s="143"/>
      <c r="T38" s="143"/>
      <c r="U38" s="144"/>
    </row>
    <row r="39" spans="1:21" x14ac:dyDescent="0.35">
      <c r="A39" s="139">
        <v>2210301</v>
      </c>
      <c r="B39" s="131" t="s">
        <v>400</v>
      </c>
      <c r="C39" s="140">
        <v>300000</v>
      </c>
      <c r="D39" s="141" t="e">
        <f>1.02*#REF!</f>
        <v>#REF!</v>
      </c>
      <c r="E39" s="142" t="e">
        <f t="shared" si="2"/>
        <v>#REF!</v>
      </c>
      <c r="F39" s="143"/>
      <c r="G39" s="143"/>
      <c r="H39" s="143"/>
      <c r="I39" s="145">
        <v>100000</v>
      </c>
      <c r="J39" s="143"/>
      <c r="K39" s="143"/>
      <c r="L39" s="143"/>
      <c r="M39" s="145">
        <v>100000</v>
      </c>
      <c r="N39" s="143"/>
      <c r="O39" s="143"/>
      <c r="P39" s="143"/>
      <c r="Q39" s="145">
        <v>100000</v>
      </c>
      <c r="R39" s="143"/>
      <c r="S39" s="143"/>
      <c r="T39" s="143"/>
      <c r="U39" s="144"/>
    </row>
    <row r="40" spans="1:21" ht="20" x14ac:dyDescent="0.35">
      <c r="A40" s="139">
        <v>2211399</v>
      </c>
      <c r="B40" s="149" t="s">
        <v>401</v>
      </c>
      <c r="C40" s="140">
        <v>600000</v>
      </c>
      <c r="D40" s="141" t="e">
        <f>1.02*#REF!</f>
        <v>#REF!</v>
      </c>
      <c r="E40" s="142" t="e">
        <f t="shared" si="2"/>
        <v>#REF!</v>
      </c>
      <c r="F40" s="143"/>
      <c r="G40" s="143"/>
      <c r="H40" s="143"/>
      <c r="I40" s="145">
        <v>200000</v>
      </c>
      <c r="J40" s="143"/>
      <c r="K40" s="143"/>
      <c r="L40" s="143"/>
      <c r="M40" s="145">
        <v>200000</v>
      </c>
      <c r="N40" s="143"/>
      <c r="O40" s="143"/>
      <c r="P40" s="143"/>
      <c r="Q40" s="145">
        <v>200000</v>
      </c>
      <c r="R40" s="143"/>
      <c r="S40" s="143"/>
      <c r="T40" s="143"/>
      <c r="U40" s="144"/>
    </row>
    <row r="41" spans="1:21" x14ac:dyDescent="0.35">
      <c r="A41" s="139">
        <v>2210801</v>
      </c>
      <c r="B41" s="131" t="s">
        <v>402</v>
      </c>
      <c r="C41" s="140">
        <v>200000</v>
      </c>
      <c r="D41" s="141" t="e">
        <f>1.02*#REF!</f>
        <v>#REF!</v>
      </c>
      <c r="E41" s="142" t="e">
        <f t="shared" si="2"/>
        <v>#REF!</v>
      </c>
      <c r="F41" s="143"/>
      <c r="G41" s="143"/>
      <c r="H41" s="143"/>
      <c r="I41" s="145">
        <v>100000</v>
      </c>
      <c r="J41" s="143"/>
      <c r="K41" s="143"/>
      <c r="L41" s="143"/>
      <c r="M41" s="145"/>
      <c r="N41" s="143"/>
      <c r="O41" s="143"/>
      <c r="P41" s="143"/>
      <c r="Q41" s="145">
        <v>100000</v>
      </c>
      <c r="R41" s="143"/>
      <c r="S41" s="143"/>
      <c r="T41" s="143"/>
      <c r="U41" s="144"/>
    </row>
    <row r="42" spans="1:21" x14ac:dyDescent="0.35">
      <c r="A42" s="139">
        <v>2210802</v>
      </c>
      <c r="B42" s="131" t="s">
        <v>403</v>
      </c>
      <c r="C42" s="140">
        <v>500000</v>
      </c>
      <c r="D42" s="141" t="e">
        <f>1.02*#REF!</f>
        <v>#REF!</v>
      </c>
      <c r="E42" s="142" t="e">
        <f t="shared" si="2"/>
        <v>#REF!</v>
      </c>
      <c r="F42" s="143"/>
      <c r="G42" s="143"/>
      <c r="H42" s="143"/>
      <c r="I42" s="145">
        <v>100000</v>
      </c>
      <c r="J42" s="143"/>
      <c r="K42" s="143"/>
      <c r="L42" s="143"/>
      <c r="M42" s="145">
        <v>200000</v>
      </c>
      <c r="N42" s="143"/>
      <c r="O42" s="143"/>
      <c r="P42" s="143"/>
      <c r="Q42" s="145">
        <v>200000</v>
      </c>
      <c r="R42" s="143"/>
      <c r="S42" s="143"/>
      <c r="T42" s="143"/>
      <c r="U42" s="144"/>
    </row>
    <row r="43" spans="1:21" x14ac:dyDescent="0.35">
      <c r="A43" s="139">
        <v>2210103</v>
      </c>
      <c r="B43" s="131" t="s">
        <v>375</v>
      </c>
      <c r="C43" s="140">
        <v>10000</v>
      </c>
      <c r="D43" s="141" t="e">
        <f>1.02*#REF!</f>
        <v>#REF!</v>
      </c>
      <c r="E43" s="142" t="e">
        <f t="shared" si="2"/>
        <v>#REF!</v>
      </c>
      <c r="F43" s="143"/>
      <c r="G43" s="143"/>
      <c r="H43" s="143"/>
      <c r="I43" s="145">
        <v>5000</v>
      </c>
      <c r="J43" s="143"/>
      <c r="K43" s="143"/>
      <c r="L43" s="143"/>
      <c r="M43" s="145">
        <v>5000</v>
      </c>
      <c r="N43" s="143"/>
      <c r="O43" s="143"/>
      <c r="P43" s="143"/>
      <c r="Q43" s="144"/>
      <c r="R43" s="143"/>
      <c r="S43" s="143"/>
      <c r="T43" s="143"/>
      <c r="U43" s="144"/>
    </row>
    <row r="44" spans="1:21" x14ac:dyDescent="0.35">
      <c r="A44" s="139">
        <v>2210302</v>
      </c>
      <c r="B44" s="131" t="s">
        <v>404</v>
      </c>
      <c r="C44" s="140">
        <v>500000</v>
      </c>
      <c r="D44" s="141" t="e">
        <f>1.02*#REF!</f>
        <v>#REF!</v>
      </c>
      <c r="E44" s="142" t="e">
        <f t="shared" si="2"/>
        <v>#REF!</v>
      </c>
      <c r="F44" s="143"/>
      <c r="G44" s="143"/>
      <c r="H44" s="143"/>
      <c r="I44" s="145">
        <v>100000</v>
      </c>
      <c r="J44" s="143"/>
      <c r="K44" s="143"/>
      <c r="L44" s="143"/>
      <c r="M44" s="145">
        <v>150000</v>
      </c>
      <c r="N44" s="143"/>
      <c r="O44" s="143"/>
      <c r="P44" s="143"/>
      <c r="Q44" s="145">
        <v>100000</v>
      </c>
      <c r="R44" s="143"/>
      <c r="S44" s="143"/>
      <c r="T44" s="143"/>
      <c r="U44" s="145">
        <v>150000</v>
      </c>
    </row>
    <row r="45" spans="1:21" x14ac:dyDescent="0.35">
      <c r="A45" s="139">
        <v>2210303</v>
      </c>
      <c r="B45" s="131" t="s">
        <v>405</v>
      </c>
      <c r="C45" s="140">
        <v>500000</v>
      </c>
      <c r="D45" s="141" t="e">
        <f>1.02*#REF!</f>
        <v>#REF!</v>
      </c>
      <c r="E45" s="142" t="e">
        <f t="shared" si="2"/>
        <v>#REF!</v>
      </c>
      <c r="F45" s="143"/>
      <c r="G45" s="143"/>
      <c r="H45" s="143"/>
      <c r="I45" s="145">
        <v>150000</v>
      </c>
      <c r="J45" s="143"/>
      <c r="K45" s="143"/>
      <c r="L45" s="143"/>
      <c r="M45" s="145">
        <v>100000</v>
      </c>
      <c r="N45" s="143"/>
      <c r="O45" s="143"/>
      <c r="P45" s="143"/>
      <c r="Q45" s="145">
        <v>150000</v>
      </c>
      <c r="R45" s="143"/>
      <c r="S45" s="143"/>
      <c r="T45" s="143"/>
      <c r="U45" s="145">
        <v>100000</v>
      </c>
    </row>
    <row r="46" spans="1:21" x14ac:dyDescent="0.35">
      <c r="A46" s="139">
        <v>2211101</v>
      </c>
      <c r="B46" s="131" t="s">
        <v>378</v>
      </c>
      <c r="C46" s="140">
        <v>516000</v>
      </c>
      <c r="D46" s="141" t="e">
        <f>1.02*#REF!</f>
        <v>#REF!</v>
      </c>
      <c r="E46" s="142" t="e">
        <f t="shared" si="2"/>
        <v>#REF!</v>
      </c>
      <c r="F46" s="143"/>
      <c r="G46" s="143"/>
      <c r="H46" s="143"/>
      <c r="I46" s="145">
        <v>216000</v>
      </c>
      <c r="J46" s="143"/>
      <c r="K46" s="143"/>
      <c r="L46" s="143"/>
      <c r="M46" s="145">
        <v>200000</v>
      </c>
      <c r="N46" s="143"/>
      <c r="O46" s="143"/>
      <c r="P46" s="143"/>
      <c r="Q46" s="145">
        <v>100000</v>
      </c>
      <c r="R46" s="143"/>
      <c r="S46" s="143"/>
      <c r="T46" s="143"/>
      <c r="U46" s="144"/>
    </row>
    <row r="47" spans="1:21" x14ac:dyDescent="0.35">
      <c r="A47" s="139">
        <v>2211103</v>
      </c>
      <c r="B47" s="131" t="s">
        <v>261</v>
      </c>
      <c r="C47" s="140">
        <v>40000</v>
      </c>
      <c r="D47" s="141" t="e">
        <f>1.02*#REF!</f>
        <v>#REF!</v>
      </c>
      <c r="E47" s="142" t="e">
        <f t="shared" si="2"/>
        <v>#REF!</v>
      </c>
      <c r="F47" s="143"/>
      <c r="G47" s="143"/>
      <c r="H47" s="143"/>
      <c r="I47" s="145">
        <v>20000</v>
      </c>
      <c r="J47" s="143"/>
      <c r="K47" s="143"/>
      <c r="L47" s="143"/>
      <c r="M47" s="144"/>
      <c r="N47" s="143"/>
      <c r="O47" s="143"/>
      <c r="P47" s="143"/>
      <c r="Q47" s="145">
        <v>20000</v>
      </c>
      <c r="R47" s="143"/>
      <c r="S47" s="143"/>
      <c r="T47" s="143"/>
      <c r="U47" s="144"/>
    </row>
    <row r="48" spans="1:21" x14ac:dyDescent="0.35">
      <c r="A48" s="139">
        <v>2210304</v>
      </c>
      <c r="B48" s="131" t="s">
        <v>406</v>
      </c>
      <c r="C48" s="140">
        <v>300000</v>
      </c>
      <c r="D48" s="141" t="e">
        <f>1.02*#REF!</f>
        <v>#REF!</v>
      </c>
      <c r="E48" s="142" t="e">
        <f t="shared" si="2"/>
        <v>#REF!</v>
      </c>
      <c r="F48" s="143"/>
      <c r="G48" s="143"/>
      <c r="H48" s="143"/>
      <c r="I48" s="144"/>
      <c r="J48" s="143"/>
      <c r="K48" s="143"/>
      <c r="L48" s="143"/>
      <c r="M48" s="145">
        <v>150000</v>
      </c>
      <c r="N48" s="143"/>
      <c r="O48" s="143"/>
      <c r="P48" s="143"/>
      <c r="Q48" s="145">
        <v>150000</v>
      </c>
      <c r="R48" s="143"/>
      <c r="S48" s="143"/>
      <c r="T48" s="143"/>
      <c r="U48" s="144"/>
    </row>
    <row r="49" spans="1:21" x14ac:dyDescent="0.35">
      <c r="A49" s="130"/>
      <c r="B49" s="132" t="s">
        <v>383</v>
      </c>
      <c r="C49" s="146">
        <f>SUM(C39:C48)</f>
        <v>3466000</v>
      </c>
      <c r="D49" s="147" t="e">
        <f>SUM(D39:D48)</f>
        <v>#REF!</v>
      </c>
      <c r="E49" s="148" t="e">
        <f>SUM(E39:E48)</f>
        <v>#REF!</v>
      </c>
      <c r="F49" s="143"/>
      <c r="G49" s="143"/>
      <c r="H49" s="143"/>
      <c r="I49" s="144"/>
      <c r="J49" s="143"/>
      <c r="K49" s="143"/>
      <c r="L49" s="143"/>
      <c r="M49" s="144"/>
      <c r="N49" s="143"/>
      <c r="O49" s="143"/>
      <c r="P49" s="143"/>
      <c r="Q49" s="144"/>
      <c r="R49" s="143"/>
      <c r="S49" s="143"/>
      <c r="T49" s="143"/>
      <c r="U49" s="144"/>
    </row>
    <row r="50" spans="1:21" x14ac:dyDescent="0.35">
      <c r="A50" s="139"/>
      <c r="B50" s="131" t="s">
        <v>384</v>
      </c>
      <c r="C50" s="140"/>
      <c r="D50" s="141" t="e">
        <f>1.02*#REF!</f>
        <v>#REF!</v>
      </c>
      <c r="E50" s="142" t="e">
        <f>1.02*D50</f>
        <v>#REF!</v>
      </c>
      <c r="F50" s="143"/>
      <c r="G50" s="143"/>
      <c r="H50" s="143"/>
      <c r="I50" s="144"/>
      <c r="J50" s="143"/>
      <c r="K50" s="143"/>
      <c r="L50" s="143"/>
      <c r="M50" s="144"/>
      <c r="N50" s="143"/>
      <c r="O50" s="143"/>
      <c r="P50" s="143"/>
      <c r="Q50" s="144"/>
      <c r="R50" s="143"/>
      <c r="S50" s="143"/>
      <c r="T50" s="143"/>
      <c r="U50" s="144"/>
    </row>
    <row r="51" spans="1:21" x14ac:dyDescent="0.35">
      <c r="A51" s="139"/>
      <c r="B51" s="131" t="s">
        <v>407</v>
      </c>
      <c r="C51" s="140">
        <v>0</v>
      </c>
      <c r="D51" s="141" t="e">
        <f>1.02*#REF!</f>
        <v>#REF!</v>
      </c>
      <c r="E51" s="142" t="e">
        <f>1.02*D51</f>
        <v>#REF!</v>
      </c>
      <c r="F51" s="143"/>
      <c r="G51" s="143"/>
      <c r="H51" s="143"/>
      <c r="I51" s="144"/>
      <c r="J51" s="143"/>
      <c r="K51" s="143"/>
      <c r="L51" s="143"/>
      <c r="M51" s="144"/>
      <c r="N51" s="143"/>
      <c r="O51" s="143"/>
      <c r="P51" s="143"/>
      <c r="Q51" s="144"/>
      <c r="R51" s="143"/>
      <c r="S51" s="143"/>
      <c r="T51" s="143"/>
      <c r="U51" s="144"/>
    </row>
    <row r="52" spans="1:21" x14ac:dyDescent="0.35">
      <c r="A52" s="139"/>
      <c r="B52" s="132" t="s">
        <v>408</v>
      </c>
      <c r="C52" s="146">
        <f>C51+C49</f>
        <v>3466000</v>
      </c>
      <c r="D52" s="147" t="e">
        <f>D51+D49</f>
        <v>#REF!</v>
      </c>
      <c r="E52" s="148" t="e">
        <f>E51+E49</f>
        <v>#REF!</v>
      </c>
      <c r="F52" s="143"/>
      <c r="G52" s="143"/>
      <c r="H52" s="143"/>
      <c r="I52" s="144"/>
      <c r="J52" s="143"/>
      <c r="K52" s="143"/>
      <c r="L52" s="143"/>
      <c r="M52" s="144"/>
      <c r="N52" s="143"/>
      <c r="O52" s="143"/>
      <c r="P52" s="143"/>
      <c r="Q52" s="144"/>
      <c r="R52" s="143"/>
      <c r="S52" s="143"/>
      <c r="T52" s="143"/>
      <c r="U52" s="144"/>
    </row>
    <row r="53" spans="1:21" x14ac:dyDescent="0.35">
      <c r="A53" s="139"/>
      <c r="B53" s="132" t="s">
        <v>409</v>
      </c>
      <c r="C53" s="146"/>
      <c r="D53" s="141" t="e">
        <f>1.02*#REF!</f>
        <v>#REF!</v>
      </c>
      <c r="E53" s="142" t="e">
        <f>1.02*D53</f>
        <v>#REF!</v>
      </c>
      <c r="F53" s="143"/>
      <c r="G53" s="143"/>
      <c r="H53" s="143"/>
      <c r="I53" s="144"/>
      <c r="J53" s="143"/>
      <c r="K53" s="143"/>
      <c r="L53" s="143"/>
      <c r="M53" s="144"/>
      <c r="N53" s="143"/>
      <c r="O53" s="143"/>
      <c r="P53" s="143"/>
      <c r="Q53" s="144"/>
      <c r="R53" s="143"/>
      <c r="S53" s="143"/>
      <c r="T53" s="143"/>
      <c r="U53" s="144"/>
    </row>
    <row r="54" spans="1:21" x14ac:dyDescent="0.35">
      <c r="A54" s="139">
        <v>2220205</v>
      </c>
      <c r="B54" s="131" t="s">
        <v>410</v>
      </c>
      <c r="C54" s="140">
        <v>1000000</v>
      </c>
      <c r="D54" s="141" t="e">
        <f>1.02*#REF!</f>
        <v>#REF!</v>
      </c>
      <c r="E54" s="142" t="e">
        <f>1.02*D54</f>
        <v>#REF!</v>
      </c>
      <c r="F54" s="143"/>
      <c r="G54" s="143"/>
      <c r="H54" s="143"/>
      <c r="I54" s="145"/>
      <c r="J54" s="143"/>
      <c r="K54" s="143"/>
      <c r="L54" s="143"/>
      <c r="M54" s="145"/>
      <c r="N54" s="143"/>
      <c r="O54" s="143"/>
      <c r="P54" s="143"/>
      <c r="Q54" s="145">
        <v>1000000</v>
      </c>
      <c r="R54" s="143"/>
      <c r="S54" s="143"/>
      <c r="T54" s="143"/>
      <c r="U54" s="144"/>
    </row>
    <row r="55" spans="1:21" x14ac:dyDescent="0.35">
      <c r="A55" s="139"/>
      <c r="B55" s="131" t="s">
        <v>411</v>
      </c>
      <c r="C55" s="140">
        <v>1500000</v>
      </c>
      <c r="D55" s="141" t="e">
        <f>1.02*#REF!</f>
        <v>#REF!</v>
      </c>
      <c r="E55" s="142" t="e">
        <f>1.02*D55</f>
        <v>#REF!</v>
      </c>
      <c r="F55" s="143"/>
      <c r="G55" s="143"/>
      <c r="H55" s="143"/>
      <c r="I55" s="145">
        <v>1500000</v>
      </c>
      <c r="J55" s="143"/>
      <c r="K55" s="143"/>
      <c r="L55" s="143"/>
      <c r="M55" s="145"/>
      <c r="N55" s="143"/>
      <c r="O55" s="143"/>
      <c r="P55" s="143"/>
      <c r="Q55" s="145"/>
      <c r="R55" s="143"/>
      <c r="S55" s="143"/>
      <c r="T55" s="143"/>
      <c r="U55" s="144"/>
    </row>
    <row r="56" spans="1:21" x14ac:dyDescent="0.35">
      <c r="A56" s="139"/>
      <c r="B56" s="131" t="s">
        <v>412</v>
      </c>
      <c r="C56" s="140">
        <v>3500000</v>
      </c>
      <c r="D56" s="141" t="e">
        <f>1.02*#REF!</f>
        <v>#REF!</v>
      </c>
      <c r="E56" s="142" t="e">
        <f>1.02*D56</f>
        <v>#REF!</v>
      </c>
      <c r="F56" s="143"/>
      <c r="G56" s="143"/>
      <c r="H56" s="143"/>
      <c r="I56" s="144"/>
      <c r="J56" s="143"/>
      <c r="K56" s="143"/>
      <c r="L56" s="143"/>
      <c r="M56" s="145">
        <v>3500000</v>
      </c>
      <c r="N56" s="143"/>
      <c r="O56" s="143"/>
      <c r="P56" s="143"/>
      <c r="Q56" s="145"/>
      <c r="R56" s="143"/>
      <c r="S56" s="143"/>
      <c r="T56" s="143"/>
      <c r="U56" s="144"/>
    </row>
    <row r="57" spans="1:21" x14ac:dyDescent="0.35">
      <c r="A57" s="139"/>
      <c r="B57" s="131" t="s">
        <v>413</v>
      </c>
      <c r="C57" s="140">
        <v>1000000</v>
      </c>
      <c r="D57" s="141" t="e">
        <f>1.02*#REF!</f>
        <v>#REF!</v>
      </c>
      <c r="E57" s="142" t="e">
        <f>1.02*D57</f>
        <v>#REF!</v>
      </c>
      <c r="F57" s="143"/>
      <c r="G57" s="143"/>
      <c r="H57" s="143"/>
      <c r="I57" s="144"/>
      <c r="J57" s="143"/>
      <c r="K57" s="143"/>
      <c r="L57" s="143"/>
      <c r="M57" s="145"/>
      <c r="N57" s="143"/>
      <c r="O57" s="143"/>
      <c r="P57" s="143"/>
      <c r="Q57" s="145">
        <v>1000000</v>
      </c>
      <c r="R57" s="143"/>
      <c r="S57" s="143"/>
      <c r="T57" s="143"/>
      <c r="U57" s="144"/>
    </row>
    <row r="58" spans="1:21" x14ac:dyDescent="0.35">
      <c r="A58" s="139"/>
      <c r="B58" s="132" t="s">
        <v>414</v>
      </c>
      <c r="C58" s="146">
        <f>SUM(C54:C57)</f>
        <v>7000000</v>
      </c>
      <c r="D58" s="147" t="e">
        <f>SUM(D54:D57)</f>
        <v>#REF!</v>
      </c>
      <c r="E58" s="148" t="e">
        <f>SUM(E54:E57)</f>
        <v>#REF!</v>
      </c>
      <c r="F58" s="143"/>
      <c r="G58" s="143"/>
      <c r="H58" s="143"/>
      <c r="I58" s="144"/>
      <c r="J58" s="143"/>
      <c r="K58" s="143"/>
      <c r="L58" s="143"/>
      <c r="M58" s="144"/>
      <c r="N58" s="143"/>
      <c r="O58" s="143"/>
      <c r="P58" s="143"/>
      <c r="Q58" s="144"/>
      <c r="R58" s="143"/>
      <c r="S58" s="143"/>
      <c r="T58" s="143"/>
      <c r="U58" s="144"/>
    </row>
    <row r="59" spans="1:21" x14ac:dyDescent="0.35">
      <c r="A59" s="139"/>
      <c r="B59" s="132" t="s">
        <v>415</v>
      </c>
      <c r="C59" s="146">
        <f>C58+C52</f>
        <v>10466000</v>
      </c>
      <c r="D59" s="147" t="e">
        <f>D58+D52</f>
        <v>#REF!</v>
      </c>
      <c r="E59" s="148" t="e">
        <f>E58+E52</f>
        <v>#REF!</v>
      </c>
      <c r="F59" s="143"/>
      <c r="G59" s="143"/>
      <c r="H59" s="143"/>
      <c r="I59" s="144"/>
      <c r="J59" s="143"/>
      <c r="K59" s="143"/>
      <c r="L59" s="143"/>
      <c r="M59" s="144"/>
      <c r="N59" s="143"/>
      <c r="O59" s="143"/>
      <c r="P59" s="143"/>
      <c r="Q59" s="144"/>
      <c r="R59" s="143"/>
      <c r="S59" s="143"/>
      <c r="T59" s="143"/>
      <c r="U59" s="144"/>
    </row>
    <row r="60" spans="1:21" x14ac:dyDescent="0.35">
      <c r="A60" s="205" t="s">
        <v>416</v>
      </c>
      <c r="B60" s="206"/>
      <c r="C60" s="140"/>
      <c r="D60" s="141"/>
      <c r="E60" s="142"/>
      <c r="F60" s="143"/>
      <c r="G60" s="143"/>
      <c r="H60" s="143"/>
      <c r="I60" s="144"/>
      <c r="J60" s="143"/>
      <c r="K60" s="143"/>
      <c r="L60" s="143"/>
      <c r="M60" s="144"/>
      <c r="N60" s="143"/>
      <c r="O60" s="143"/>
      <c r="P60" s="143"/>
      <c r="Q60" s="144"/>
      <c r="R60" s="143"/>
      <c r="S60" s="143"/>
      <c r="T60" s="143"/>
      <c r="U60" s="144"/>
    </row>
    <row r="61" spans="1:21" ht="220" x14ac:dyDescent="0.35">
      <c r="A61" s="130" t="s">
        <v>358</v>
      </c>
      <c r="B61" s="132" t="s">
        <v>359</v>
      </c>
      <c r="C61" s="133" t="s">
        <v>360</v>
      </c>
      <c r="D61" s="134" t="s">
        <v>361</v>
      </c>
      <c r="E61" s="135" t="s">
        <v>362</v>
      </c>
      <c r="F61" s="143"/>
      <c r="G61" s="143"/>
      <c r="H61" s="143"/>
      <c r="I61" s="144"/>
      <c r="J61" s="143"/>
      <c r="K61" s="143"/>
      <c r="L61" s="143"/>
      <c r="M61" s="144"/>
      <c r="N61" s="143"/>
      <c r="O61" s="143"/>
      <c r="P61" s="143"/>
      <c r="Q61" s="144"/>
      <c r="R61" s="143"/>
      <c r="S61" s="143"/>
      <c r="T61" s="143"/>
      <c r="U61" s="144"/>
    </row>
    <row r="62" spans="1:21" x14ac:dyDescent="0.35">
      <c r="A62" s="139"/>
      <c r="B62" s="131" t="s">
        <v>367</v>
      </c>
      <c r="C62" s="140"/>
      <c r="D62" s="141"/>
      <c r="E62" s="142"/>
      <c r="F62" s="143"/>
      <c r="G62" s="143"/>
      <c r="H62" s="143"/>
      <c r="I62" s="144"/>
      <c r="J62" s="143"/>
      <c r="K62" s="143"/>
      <c r="L62" s="143"/>
      <c r="M62" s="144"/>
      <c r="N62" s="143"/>
      <c r="O62" s="143"/>
      <c r="P62" s="143"/>
      <c r="Q62" s="144"/>
      <c r="R62" s="143"/>
      <c r="S62" s="143"/>
      <c r="T62" s="143"/>
      <c r="U62" s="144"/>
    </row>
    <row r="63" spans="1:21" x14ac:dyDescent="0.35">
      <c r="A63" s="139">
        <v>2210102</v>
      </c>
      <c r="B63" s="131" t="s">
        <v>417</v>
      </c>
      <c r="C63" s="140">
        <v>10000</v>
      </c>
      <c r="D63" s="141" t="e">
        <f>#REF!*1.02</f>
        <v>#REF!</v>
      </c>
      <c r="E63" s="142" t="e">
        <f t="shared" ref="E63:E88" si="3">D63*1.02</f>
        <v>#REF!</v>
      </c>
      <c r="F63" s="143"/>
      <c r="G63" s="143"/>
      <c r="H63" s="143"/>
      <c r="I63" s="145">
        <v>10000</v>
      </c>
      <c r="J63" s="143"/>
      <c r="K63" s="143"/>
      <c r="L63" s="143"/>
      <c r="M63" s="144"/>
      <c r="N63" s="143"/>
      <c r="O63" s="143"/>
      <c r="P63" s="143"/>
      <c r="Q63" s="144"/>
      <c r="R63" s="143"/>
      <c r="S63" s="143"/>
      <c r="T63" s="143"/>
      <c r="U63" s="144"/>
    </row>
    <row r="64" spans="1:21" x14ac:dyDescent="0.35">
      <c r="A64" s="139">
        <v>2210201</v>
      </c>
      <c r="B64" s="131" t="s">
        <v>418</v>
      </c>
      <c r="C64" s="140">
        <v>50000</v>
      </c>
      <c r="D64" s="141" t="e">
        <f>#REF!*1.02</f>
        <v>#REF!</v>
      </c>
      <c r="E64" s="142" t="e">
        <f t="shared" si="3"/>
        <v>#REF!</v>
      </c>
      <c r="F64" s="143"/>
      <c r="G64" s="143"/>
      <c r="H64" s="143"/>
      <c r="I64" s="145">
        <v>25000</v>
      </c>
      <c r="J64" s="143"/>
      <c r="K64" s="143"/>
      <c r="L64" s="143"/>
      <c r="M64" s="144"/>
      <c r="N64" s="143"/>
      <c r="O64" s="143"/>
      <c r="P64" s="143"/>
      <c r="Q64" s="145">
        <v>25000</v>
      </c>
      <c r="R64" s="143"/>
      <c r="S64" s="143"/>
      <c r="T64" s="143"/>
      <c r="U64" s="144"/>
    </row>
    <row r="65" spans="1:21" x14ac:dyDescent="0.35">
      <c r="A65" s="139">
        <v>2210203</v>
      </c>
      <c r="B65" s="131" t="s">
        <v>419</v>
      </c>
      <c r="C65" s="140">
        <v>30000</v>
      </c>
      <c r="D65" s="141" t="e">
        <f>#REF!*1.02</f>
        <v>#REF!</v>
      </c>
      <c r="E65" s="142" t="e">
        <f t="shared" si="3"/>
        <v>#REF!</v>
      </c>
      <c r="F65" s="143"/>
      <c r="G65" s="143"/>
      <c r="H65" s="143"/>
      <c r="I65" s="145">
        <v>10000</v>
      </c>
      <c r="J65" s="143"/>
      <c r="K65" s="143"/>
      <c r="L65" s="143"/>
      <c r="M65" s="145">
        <v>10000</v>
      </c>
      <c r="N65" s="143"/>
      <c r="O65" s="143"/>
      <c r="P65" s="143"/>
      <c r="Q65" s="145">
        <v>10000</v>
      </c>
      <c r="R65" s="143"/>
      <c r="S65" s="143"/>
      <c r="T65" s="143"/>
      <c r="U65" s="144"/>
    </row>
    <row r="66" spans="1:21" x14ac:dyDescent="0.35">
      <c r="A66" s="139">
        <v>2210301</v>
      </c>
      <c r="B66" s="131" t="s">
        <v>420</v>
      </c>
      <c r="C66" s="140">
        <v>1000000</v>
      </c>
      <c r="D66" s="141" t="e">
        <f>#REF!*1.02</f>
        <v>#REF!</v>
      </c>
      <c r="E66" s="142" t="e">
        <f t="shared" si="3"/>
        <v>#REF!</v>
      </c>
      <c r="F66" s="143"/>
      <c r="G66" s="143"/>
      <c r="H66" s="143"/>
      <c r="I66" s="145">
        <v>250000</v>
      </c>
      <c r="J66" s="143"/>
      <c r="K66" s="143"/>
      <c r="L66" s="143"/>
      <c r="M66" s="145">
        <v>250000</v>
      </c>
      <c r="N66" s="143"/>
      <c r="O66" s="143"/>
      <c r="P66" s="143"/>
      <c r="Q66" s="145">
        <v>250000</v>
      </c>
      <c r="R66" s="143"/>
      <c r="S66" s="143"/>
      <c r="T66" s="143"/>
      <c r="U66" s="145">
        <v>250000</v>
      </c>
    </row>
    <row r="67" spans="1:21" x14ac:dyDescent="0.35">
      <c r="A67" s="139">
        <v>2210399</v>
      </c>
      <c r="B67" s="131" t="s">
        <v>421</v>
      </c>
      <c r="C67" s="140">
        <v>2500000</v>
      </c>
      <c r="D67" s="141" t="e">
        <f>#REF!*1.02</f>
        <v>#REF!</v>
      </c>
      <c r="E67" s="142" t="e">
        <f t="shared" si="3"/>
        <v>#REF!</v>
      </c>
      <c r="F67" s="143"/>
      <c r="G67" s="143"/>
      <c r="H67" s="143"/>
      <c r="I67" s="145">
        <v>625000</v>
      </c>
      <c r="J67" s="143"/>
      <c r="K67" s="143"/>
      <c r="L67" s="143"/>
      <c r="M67" s="145">
        <v>625000</v>
      </c>
      <c r="N67" s="143"/>
      <c r="O67" s="143"/>
      <c r="P67" s="143"/>
      <c r="Q67" s="145">
        <v>625000</v>
      </c>
      <c r="R67" s="143"/>
      <c r="S67" s="143"/>
      <c r="T67" s="143"/>
      <c r="U67" s="145">
        <v>625000</v>
      </c>
    </row>
    <row r="68" spans="1:21" x14ac:dyDescent="0.35">
      <c r="A68" s="139">
        <v>2210502</v>
      </c>
      <c r="B68" s="131" t="s">
        <v>422</v>
      </c>
      <c r="C68" s="140">
        <v>300000</v>
      </c>
      <c r="D68" s="141" t="e">
        <f>#REF!*1.02</f>
        <v>#REF!</v>
      </c>
      <c r="E68" s="142" t="e">
        <f t="shared" si="3"/>
        <v>#REF!</v>
      </c>
      <c r="F68" s="143"/>
      <c r="G68" s="143"/>
      <c r="H68" s="143"/>
      <c r="I68" s="145">
        <v>100000</v>
      </c>
      <c r="J68" s="143"/>
      <c r="K68" s="143"/>
      <c r="L68" s="143"/>
      <c r="M68" s="145">
        <v>100000</v>
      </c>
      <c r="N68" s="143"/>
      <c r="O68" s="143"/>
      <c r="P68" s="143"/>
      <c r="Q68" s="145">
        <v>100000</v>
      </c>
      <c r="R68" s="143"/>
      <c r="S68" s="143"/>
      <c r="T68" s="143"/>
      <c r="U68" s="144"/>
    </row>
    <row r="69" spans="1:21" x14ac:dyDescent="0.35">
      <c r="A69" s="139">
        <v>2210503</v>
      </c>
      <c r="B69" s="131" t="s">
        <v>423</v>
      </c>
      <c r="C69" s="140">
        <v>30000</v>
      </c>
      <c r="D69" s="141" t="e">
        <f>#REF!*1.02</f>
        <v>#REF!</v>
      </c>
      <c r="E69" s="142" t="e">
        <f t="shared" si="3"/>
        <v>#REF!</v>
      </c>
      <c r="F69" s="143"/>
      <c r="G69" s="143"/>
      <c r="H69" s="143"/>
      <c r="I69" s="145">
        <v>15000</v>
      </c>
      <c r="J69" s="143"/>
      <c r="K69" s="143"/>
      <c r="L69" s="143"/>
      <c r="M69" s="144"/>
      <c r="N69" s="143"/>
      <c r="O69" s="143"/>
      <c r="P69" s="143"/>
      <c r="Q69" s="145">
        <v>15000</v>
      </c>
      <c r="R69" s="143"/>
      <c r="S69" s="143"/>
      <c r="T69" s="143"/>
      <c r="U69" s="144"/>
    </row>
    <row r="70" spans="1:21" x14ac:dyDescent="0.35">
      <c r="A70" s="139">
        <v>2210504</v>
      </c>
      <c r="B70" s="131" t="s">
        <v>424</v>
      </c>
      <c r="C70" s="140">
        <v>500000</v>
      </c>
      <c r="D70" s="141" t="e">
        <f>#REF!*1.02</f>
        <v>#REF!</v>
      </c>
      <c r="E70" s="142" t="e">
        <f t="shared" si="3"/>
        <v>#REF!</v>
      </c>
      <c r="F70" s="143"/>
      <c r="G70" s="143"/>
      <c r="H70" s="143"/>
      <c r="I70" s="145">
        <v>100000</v>
      </c>
      <c r="J70" s="143"/>
      <c r="K70" s="143"/>
      <c r="L70" s="143"/>
      <c r="M70" s="145">
        <v>150000</v>
      </c>
      <c r="N70" s="143"/>
      <c r="O70" s="143"/>
      <c r="P70" s="143"/>
      <c r="Q70" s="145">
        <v>150000</v>
      </c>
      <c r="R70" s="143"/>
      <c r="S70" s="143"/>
      <c r="T70" s="143"/>
      <c r="U70" s="145">
        <v>100000</v>
      </c>
    </row>
    <row r="71" spans="1:21" x14ac:dyDescent="0.35">
      <c r="A71" s="139">
        <v>2211399</v>
      </c>
      <c r="B71" s="131" t="s">
        <v>425</v>
      </c>
      <c r="C71" s="140">
        <v>600000</v>
      </c>
      <c r="D71" s="141" t="e">
        <f>#REF!*1.02</f>
        <v>#REF!</v>
      </c>
      <c r="E71" s="142" t="e">
        <f t="shared" si="3"/>
        <v>#REF!</v>
      </c>
      <c r="F71" s="143"/>
      <c r="G71" s="143"/>
      <c r="H71" s="143"/>
      <c r="I71" s="145">
        <v>150000</v>
      </c>
      <c r="J71" s="143"/>
      <c r="K71" s="143"/>
      <c r="L71" s="143"/>
      <c r="M71" s="145">
        <v>150000</v>
      </c>
      <c r="N71" s="143"/>
      <c r="O71" s="143"/>
      <c r="P71" s="143"/>
      <c r="Q71" s="145">
        <v>150000</v>
      </c>
      <c r="R71" s="143"/>
      <c r="S71" s="143"/>
      <c r="T71" s="143"/>
      <c r="U71" s="145">
        <v>150000</v>
      </c>
    </row>
    <row r="72" spans="1:21" x14ac:dyDescent="0.35">
      <c r="A72" s="139">
        <v>2210801</v>
      </c>
      <c r="B72" s="131" t="s">
        <v>426</v>
      </c>
      <c r="C72" s="140">
        <v>800000</v>
      </c>
      <c r="D72" s="141" t="e">
        <f>#REF!*1.02</f>
        <v>#REF!</v>
      </c>
      <c r="E72" s="142" t="e">
        <f t="shared" si="3"/>
        <v>#REF!</v>
      </c>
      <c r="F72" s="143"/>
      <c r="G72" s="143"/>
      <c r="H72" s="143"/>
      <c r="I72" s="145">
        <v>200000</v>
      </c>
      <c r="J72" s="143"/>
      <c r="K72" s="143"/>
      <c r="L72" s="143"/>
      <c r="M72" s="145">
        <v>200000</v>
      </c>
      <c r="N72" s="143"/>
      <c r="O72" s="143"/>
      <c r="P72" s="143"/>
      <c r="Q72" s="145">
        <v>200000</v>
      </c>
      <c r="R72" s="143"/>
      <c r="S72" s="143"/>
      <c r="T72" s="143"/>
      <c r="U72" s="145">
        <v>200000</v>
      </c>
    </row>
    <row r="73" spans="1:21" x14ac:dyDescent="0.35">
      <c r="A73" s="207">
        <v>2210802</v>
      </c>
      <c r="B73" s="131" t="s">
        <v>427</v>
      </c>
      <c r="C73" s="140"/>
      <c r="D73" s="141" t="e">
        <f>#REF!*1.02</f>
        <v>#REF!</v>
      </c>
      <c r="E73" s="142" t="e">
        <f t="shared" si="3"/>
        <v>#REF!</v>
      </c>
      <c r="F73" s="143"/>
      <c r="G73" s="143"/>
      <c r="H73" s="143"/>
      <c r="I73" s="144"/>
      <c r="J73" s="143"/>
      <c r="K73" s="143"/>
      <c r="L73" s="143"/>
      <c r="M73" s="144"/>
      <c r="N73" s="143"/>
      <c r="O73" s="143"/>
      <c r="P73" s="143"/>
      <c r="Q73" s="144"/>
      <c r="R73" s="143"/>
      <c r="S73" s="143"/>
      <c r="T73" s="143"/>
      <c r="U73" s="144"/>
    </row>
    <row r="74" spans="1:21" x14ac:dyDescent="0.35">
      <c r="A74" s="207"/>
      <c r="B74" s="131" t="s">
        <v>428</v>
      </c>
      <c r="C74" s="140">
        <v>5000000</v>
      </c>
      <c r="D74" s="141" t="e">
        <f>#REF!*1.02</f>
        <v>#REF!</v>
      </c>
      <c r="E74" s="142" t="e">
        <f t="shared" si="3"/>
        <v>#REF!</v>
      </c>
      <c r="F74" s="143"/>
      <c r="G74" s="143"/>
      <c r="H74" s="143"/>
      <c r="I74" s="145">
        <v>1250000</v>
      </c>
      <c r="J74" s="143"/>
      <c r="K74" s="143"/>
      <c r="L74" s="143"/>
      <c r="M74" s="145">
        <v>1250000</v>
      </c>
      <c r="N74" s="143"/>
      <c r="O74" s="143"/>
      <c r="P74" s="143"/>
      <c r="Q74" s="145">
        <v>1250000</v>
      </c>
      <c r="R74" s="143"/>
      <c r="S74" s="143"/>
      <c r="T74" s="143"/>
      <c r="U74" s="145">
        <v>1250000</v>
      </c>
    </row>
    <row r="75" spans="1:21" ht="20" x14ac:dyDescent="0.35">
      <c r="A75" s="207"/>
      <c r="B75" s="150" t="s">
        <v>429</v>
      </c>
      <c r="C75" s="140"/>
      <c r="D75" s="141" t="e">
        <f>#REF!*1.02</f>
        <v>#REF!</v>
      </c>
      <c r="E75" s="142" t="e">
        <f t="shared" si="3"/>
        <v>#REF!</v>
      </c>
      <c r="F75" s="143"/>
      <c r="G75" s="143"/>
      <c r="H75" s="143"/>
      <c r="I75" s="144"/>
      <c r="J75" s="143"/>
      <c r="K75" s="143"/>
      <c r="L75" s="143"/>
      <c r="M75" s="144"/>
      <c r="N75" s="143"/>
      <c r="O75" s="143"/>
      <c r="P75" s="143"/>
      <c r="Q75" s="144"/>
      <c r="R75" s="143"/>
      <c r="S75" s="143"/>
      <c r="T75" s="143"/>
      <c r="U75" s="144"/>
    </row>
    <row r="76" spans="1:21" x14ac:dyDescent="0.35">
      <c r="A76" s="139">
        <v>2210103</v>
      </c>
      <c r="B76" s="131" t="s">
        <v>430</v>
      </c>
      <c r="C76" s="140">
        <v>40000</v>
      </c>
      <c r="D76" s="141" t="e">
        <f>#REF!*1.02</f>
        <v>#REF!</v>
      </c>
      <c r="E76" s="142" t="e">
        <f t="shared" si="3"/>
        <v>#REF!</v>
      </c>
      <c r="F76" s="143"/>
      <c r="G76" s="143"/>
      <c r="H76" s="143"/>
      <c r="I76" s="145">
        <v>10000</v>
      </c>
      <c r="J76" s="143"/>
      <c r="K76" s="143"/>
      <c r="L76" s="143"/>
      <c r="M76" s="145">
        <v>10000</v>
      </c>
      <c r="N76" s="143"/>
      <c r="O76" s="143"/>
      <c r="P76" s="143"/>
      <c r="Q76" s="145">
        <v>10000</v>
      </c>
      <c r="R76" s="143"/>
      <c r="S76" s="143"/>
      <c r="T76" s="143"/>
      <c r="U76" s="145">
        <v>10000</v>
      </c>
    </row>
    <row r="77" spans="1:21" x14ac:dyDescent="0.35">
      <c r="A77" s="139">
        <v>2211016</v>
      </c>
      <c r="B77" s="131" t="s">
        <v>431</v>
      </c>
      <c r="C77" s="140">
        <v>0</v>
      </c>
      <c r="D77" s="141" t="e">
        <f>#REF!*1.02</f>
        <v>#REF!</v>
      </c>
      <c r="E77" s="142" t="e">
        <f t="shared" si="3"/>
        <v>#REF!</v>
      </c>
      <c r="F77" s="143"/>
      <c r="G77" s="143"/>
      <c r="H77" s="143"/>
      <c r="I77" s="144"/>
      <c r="J77" s="143"/>
      <c r="K77" s="143"/>
      <c r="L77" s="143"/>
      <c r="M77" s="144"/>
      <c r="N77" s="143"/>
      <c r="O77" s="143"/>
      <c r="P77" s="143"/>
      <c r="Q77" s="144"/>
      <c r="R77" s="143"/>
      <c r="S77" s="143"/>
      <c r="T77" s="143"/>
      <c r="U77" s="144"/>
    </row>
    <row r="78" spans="1:21" x14ac:dyDescent="0.35">
      <c r="A78" s="139">
        <v>2210302</v>
      </c>
      <c r="B78" s="131" t="s">
        <v>432</v>
      </c>
      <c r="C78" s="140">
        <v>1200000</v>
      </c>
      <c r="D78" s="141" t="e">
        <f>#REF!*1.02</f>
        <v>#REF!</v>
      </c>
      <c r="E78" s="142" t="e">
        <f t="shared" si="3"/>
        <v>#REF!</v>
      </c>
      <c r="F78" s="143"/>
      <c r="G78" s="143"/>
      <c r="H78" s="143"/>
      <c r="I78" s="145">
        <v>300000</v>
      </c>
      <c r="J78" s="143"/>
      <c r="K78" s="143"/>
      <c r="L78" s="143"/>
      <c r="M78" s="145">
        <v>300000</v>
      </c>
      <c r="N78" s="143"/>
      <c r="O78" s="143"/>
      <c r="P78" s="143"/>
      <c r="Q78" s="145">
        <v>300000</v>
      </c>
      <c r="R78" s="143"/>
      <c r="S78" s="143"/>
      <c r="T78" s="143"/>
      <c r="U78" s="145">
        <v>300000</v>
      </c>
    </row>
    <row r="79" spans="1:21" x14ac:dyDescent="0.35">
      <c r="A79" s="139">
        <v>2210303</v>
      </c>
      <c r="B79" s="131" t="s">
        <v>433</v>
      </c>
      <c r="C79" s="140">
        <v>800000</v>
      </c>
      <c r="D79" s="141" t="e">
        <f>#REF!*1.02</f>
        <v>#REF!</v>
      </c>
      <c r="E79" s="142" t="e">
        <f t="shared" si="3"/>
        <v>#REF!</v>
      </c>
      <c r="F79" s="143"/>
      <c r="G79" s="143"/>
      <c r="H79" s="143"/>
      <c r="I79" s="145">
        <v>200000</v>
      </c>
      <c r="J79" s="143"/>
      <c r="K79" s="143"/>
      <c r="L79" s="143"/>
      <c r="M79" s="145">
        <v>200000</v>
      </c>
      <c r="N79" s="143"/>
      <c r="O79" s="143"/>
      <c r="P79" s="143"/>
      <c r="Q79" s="145">
        <v>200000</v>
      </c>
      <c r="R79" s="143"/>
      <c r="S79" s="143"/>
      <c r="T79" s="143"/>
      <c r="U79" s="145">
        <v>200000</v>
      </c>
    </row>
    <row r="80" spans="1:21" x14ac:dyDescent="0.35">
      <c r="A80" s="139">
        <v>2211101</v>
      </c>
      <c r="B80" s="131" t="s">
        <v>378</v>
      </c>
      <c r="C80" s="140">
        <v>600000</v>
      </c>
      <c r="D80" s="141" t="e">
        <f>#REF!*1.02</f>
        <v>#REF!</v>
      </c>
      <c r="E80" s="142" t="e">
        <f t="shared" si="3"/>
        <v>#REF!</v>
      </c>
      <c r="F80" s="143"/>
      <c r="G80" s="143"/>
      <c r="H80" s="143"/>
      <c r="I80" s="145">
        <v>300000</v>
      </c>
      <c r="J80" s="143"/>
      <c r="K80" s="143"/>
      <c r="L80" s="143"/>
      <c r="M80" s="145">
        <v>300000</v>
      </c>
      <c r="N80" s="143"/>
      <c r="O80" s="143"/>
      <c r="P80" s="143"/>
      <c r="Q80" s="144"/>
      <c r="R80" s="143"/>
      <c r="S80" s="143"/>
      <c r="T80" s="143"/>
      <c r="U80" s="144"/>
    </row>
    <row r="81" spans="1:21" x14ac:dyDescent="0.35">
      <c r="A81" s="139">
        <v>2211103</v>
      </c>
      <c r="B81" s="131" t="s">
        <v>261</v>
      </c>
      <c r="C81" s="140">
        <v>300000</v>
      </c>
      <c r="D81" s="141" t="e">
        <f>#REF!*1.02</f>
        <v>#REF!</v>
      </c>
      <c r="E81" s="142" t="e">
        <f t="shared" si="3"/>
        <v>#REF!</v>
      </c>
      <c r="F81" s="143"/>
      <c r="G81" s="143"/>
      <c r="H81" s="143"/>
      <c r="I81" s="145">
        <v>300000</v>
      </c>
      <c r="J81" s="143"/>
      <c r="K81" s="143"/>
      <c r="L81" s="143"/>
      <c r="M81" s="145"/>
      <c r="N81" s="143"/>
      <c r="O81" s="143"/>
      <c r="P81" s="143"/>
      <c r="Q81" s="145"/>
      <c r="R81" s="143"/>
      <c r="S81" s="143"/>
      <c r="T81" s="143"/>
      <c r="U81" s="145"/>
    </row>
    <row r="82" spans="1:21" x14ac:dyDescent="0.35">
      <c r="A82" s="139">
        <v>2210304</v>
      </c>
      <c r="B82" s="131" t="s">
        <v>406</v>
      </c>
      <c r="C82" s="140">
        <v>400000</v>
      </c>
      <c r="D82" s="141" t="e">
        <f>#REF!*1.02</f>
        <v>#REF!</v>
      </c>
      <c r="E82" s="142" t="e">
        <f t="shared" si="3"/>
        <v>#REF!</v>
      </c>
      <c r="F82" s="143"/>
      <c r="G82" s="143"/>
      <c r="H82" s="143"/>
      <c r="I82" s="144"/>
      <c r="J82" s="143"/>
      <c r="K82" s="143"/>
      <c r="L82" s="143"/>
      <c r="M82" s="145">
        <v>400000</v>
      </c>
      <c r="N82" s="143"/>
      <c r="O82" s="143"/>
      <c r="P82" s="143"/>
      <c r="Q82" s="144"/>
      <c r="R82" s="143"/>
      <c r="S82" s="143"/>
      <c r="T82" s="143"/>
      <c r="U82" s="144"/>
    </row>
    <row r="83" spans="1:21" x14ac:dyDescent="0.35">
      <c r="A83" s="139">
        <v>2220101</v>
      </c>
      <c r="B83" s="131" t="s">
        <v>434</v>
      </c>
      <c r="C83" s="140">
        <v>1800000</v>
      </c>
      <c r="D83" s="141" t="e">
        <f>#REF!*1.02</f>
        <v>#REF!</v>
      </c>
      <c r="E83" s="142" t="e">
        <f t="shared" si="3"/>
        <v>#REF!</v>
      </c>
      <c r="F83" s="143"/>
      <c r="G83" s="143"/>
      <c r="H83" s="143"/>
      <c r="I83" s="145">
        <v>450000</v>
      </c>
      <c r="J83" s="143"/>
      <c r="K83" s="143"/>
      <c r="L83" s="143"/>
      <c r="M83" s="145">
        <v>450000</v>
      </c>
      <c r="N83" s="143"/>
      <c r="O83" s="143"/>
      <c r="P83" s="143"/>
      <c r="Q83" s="145">
        <v>450000</v>
      </c>
      <c r="R83" s="143"/>
      <c r="S83" s="143"/>
      <c r="T83" s="143"/>
      <c r="U83" s="145">
        <v>450000</v>
      </c>
    </row>
    <row r="84" spans="1:21" x14ac:dyDescent="0.35">
      <c r="A84" s="139">
        <v>2211201</v>
      </c>
      <c r="B84" s="131" t="s">
        <v>435</v>
      </c>
      <c r="C84" s="140">
        <v>2500000</v>
      </c>
      <c r="D84" s="141" t="e">
        <f>#REF!*1.02</f>
        <v>#REF!</v>
      </c>
      <c r="E84" s="142" t="e">
        <f t="shared" si="3"/>
        <v>#REF!</v>
      </c>
      <c r="F84" s="143"/>
      <c r="G84" s="143"/>
      <c r="H84" s="143"/>
      <c r="I84" s="145">
        <v>625000</v>
      </c>
      <c r="J84" s="143"/>
      <c r="K84" s="143"/>
      <c r="L84" s="143"/>
      <c r="M84" s="145">
        <v>625000</v>
      </c>
      <c r="N84" s="143"/>
      <c r="O84" s="143"/>
      <c r="P84" s="143"/>
      <c r="Q84" s="145">
        <v>625000</v>
      </c>
      <c r="R84" s="143"/>
      <c r="S84" s="143"/>
      <c r="T84" s="143"/>
      <c r="U84" s="145">
        <v>625000</v>
      </c>
    </row>
    <row r="85" spans="1:21" x14ac:dyDescent="0.35">
      <c r="A85" s="139">
        <v>2210904</v>
      </c>
      <c r="B85" s="131" t="s">
        <v>436</v>
      </c>
      <c r="C85" s="140">
        <v>500000</v>
      </c>
      <c r="D85" s="141" t="e">
        <f>#REF!*1.02</f>
        <v>#REF!</v>
      </c>
      <c r="E85" s="142" t="e">
        <f t="shared" si="3"/>
        <v>#REF!</v>
      </c>
      <c r="F85" s="143"/>
      <c r="G85" s="143"/>
      <c r="H85" s="143"/>
      <c r="I85" s="145">
        <v>125000</v>
      </c>
      <c r="J85" s="143"/>
      <c r="K85" s="143"/>
      <c r="L85" s="143"/>
      <c r="M85" s="145">
        <v>125000</v>
      </c>
      <c r="N85" s="143"/>
      <c r="O85" s="143"/>
      <c r="P85" s="143"/>
      <c r="Q85" s="145">
        <v>125000</v>
      </c>
      <c r="R85" s="143"/>
      <c r="S85" s="143"/>
      <c r="T85" s="143"/>
      <c r="U85" s="145">
        <v>125000</v>
      </c>
    </row>
    <row r="86" spans="1:21" x14ac:dyDescent="0.35">
      <c r="A86" s="139"/>
      <c r="B86" s="131" t="s">
        <v>437</v>
      </c>
      <c r="C86" s="140">
        <v>500000</v>
      </c>
      <c r="D86" s="141" t="e">
        <f>#REF!*1.02</f>
        <v>#REF!</v>
      </c>
      <c r="E86" s="142" t="e">
        <f t="shared" si="3"/>
        <v>#REF!</v>
      </c>
      <c r="F86" s="143"/>
      <c r="G86" s="143"/>
      <c r="H86" s="143"/>
      <c r="I86" s="145">
        <v>125000</v>
      </c>
      <c r="J86" s="143"/>
      <c r="K86" s="143"/>
      <c r="L86" s="143"/>
      <c r="M86" s="145">
        <v>125000</v>
      </c>
      <c r="N86" s="143"/>
      <c r="O86" s="143"/>
      <c r="P86" s="143"/>
      <c r="Q86" s="145">
        <v>125000</v>
      </c>
      <c r="R86" s="143"/>
      <c r="S86" s="143"/>
      <c r="T86" s="143"/>
      <c r="U86" s="145">
        <v>125000</v>
      </c>
    </row>
    <row r="87" spans="1:21" x14ac:dyDescent="0.35">
      <c r="A87" s="139"/>
      <c r="B87" s="131" t="s">
        <v>438</v>
      </c>
      <c r="C87" s="140">
        <v>500000</v>
      </c>
      <c r="D87" s="141" t="e">
        <f>#REF!*1.02</f>
        <v>#REF!</v>
      </c>
      <c r="E87" s="142" t="e">
        <f t="shared" si="3"/>
        <v>#REF!</v>
      </c>
      <c r="F87" s="143"/>
      <c r="G87" s="143"/>
      <c r="H87" s="143"/>
      <c r="I87" s="145">
        <v>125000</v>
      </c>
      <c r="J87" s="143"/>
      <c r="K87" s="143"/>
      <c r="L87" s="143"/>
      <c r="M87" s="145">
        <v>125000</v>
      </c>
      <c r="N87" s="143"/>
      <c r="O87" s="143"/>
      <c r="P87" s="143"/>
      <c r="Q87" s="145">
        <v>125000</v>
      </c>
      <c r="R87" s="143"/>
      <c r="S87" s="143"/>
      <c r="T87" s="143"/>
      <c r="U87" s="145">
        <v>125000</v>
      </c>
    </row>
    <row r="88" spans="1:21" x14ac:dyDescent="0.35">
      <c r="A88" s="139"/>
      <c r="B88" s="131" t="s">
        <v>439</v>
      </c>
      <c r="C88" s="140">
        <v>500000</v>
      </c>
      <c r="D88" s="141" t="e">
        <f>#REF!*1.02</f>
        <v>#REF!</v>
      </c>
      <c r="E88" s="142" t="e">
        <f t="shared" si="3"/>
        <v>#REF!</v>
      </c>
      <c r="F88" s="143"/>
      <c r="G88" s="143"/>
      <c r="H88" s="143"/>
      <c r="I88" s="145">
        <v>125000</v>
      </c>
      <c r="J88" s="143"/>
      <c r="K88" s="143"/>
      <c r="L88" s="143"/>
      <c r="M88" s="145">
        <v>125000</v>
      </c>
      <c r="N88" s="143"/>
      <c r="O88" s="143"/>
      <c r="P88" s="143"/>
      <c r="Q88" s="145">
        <v>125000</v>
      </c>
      <c r="R88" s="143"/>
      <c r="S88" s="143"/>
      <c r="T88" s="143"/>
      <c r="U88" s="145">
        <v>125000</v>
      </c>
    </row>
    <row r="89" spans="1:21" x14ac:dyDescent="0.35">
      <c r="A89" s="139"/>
      <c r="B89" s="131" t="s">
        <v>383</v>
      </c>
      <c r="C89" s="146">
        <f>SUM(C62:C88)</f>
        <v>20460000</v>
      </c>
      <c r="D89" s="147" t="e">
        <f>SUM(D62:D88)</f>
        <v>#REF!</v>
      </c>
      <c r="E89" s="148" t="e">
        <f>SUM(E62:E88)</f>
        <v>#REF!</v>
      </c>
      <c r="F89" s="143"/>
      <c r="G89" s="143"/>
      <c r="H89" s="143"/>
      <c r="I89" s="144"/>
      <c r="J89" s="143"/>
      <c r="K89" s="143"/>
      <c r="L89" s="143"/>
      <c r="M89" s="144"/>
      <c r="N89" s="143"/>
      <c r="O89" s="143"/>
      <c r="P89" s="143"/>
      <c r="Q89" s="144"/>
      <c r="R89" s="143"/>
      <c r="S89" s="143"/>
      <c r="T89" s="143"/>
      <c r="U89" s="144"/>
    </row>
    <row r="90" spans="1:21" x14ac:dyDescent="0.35">
      <c r="A90" s="139"/>
      <c r="B90" s="132" t="s">
        <v>384</v>
      </c>
      <c r="C90" s="146"/>
      <c r="D90" s="141" t="e">
        <f>#REF!*1.02</f>
        <v>#REF!</v>
      </c>
      <c r="E90" s="142" t="e">
        <f>D90*1.02</f>
        <v>#REF!</v>
      </c>
      <c r="F90" s="143"/>
      <c r="G90" s="143"/>
      <c r="H90" s="143"/>
      <c r="I90" s="144"/>
      <c r="J90" s="143"/>
      <c r="K90" s="143"/>
      <c r="L90" s="143"/>
      <c r="M90" s="144"/>
      <c r="N90" s="143"/>
      <c r="O90" s="143"/>
      <c r="P90" s="143"/>
      <c r="Q90" s="144"/>
      <c r="R90" s="143"/>
      <c r="S90" s="143"/>
      <c r="T90" s="143"/>
      <c r="U90" s="144"/>
    </row>
    <row r="91" spans="1:21" x14ac:dyDescent="0.35">
      <c r="A91" s="139"/>
      <c r="B91" s="131" t="s">
        <v>440</v>
      </c>
      <c r="C91" s="140">
        <v>48000000</v>
      </c>
      <c r="D91" s="141" t="e">
        <f>#REF!*1.02</f>
        <v>#REF!</v>
      </c>
      <c r="E91" s="142" t="e">
        <f>D91*1.02</f>
        <v>#REF!</v>
      </c>
      <c r="F91" s="143"/>
      <c r="G91" s="143"/>
      <c r="H91" s="143"/>
      <c r="I91" s="145">
        <v>12000000</v>
      </c>
      <c r="J91" s="143"/>
      <c r="K91" s="143"/>
      <c r="L91" s="143"/>
      <c r="M91" s="145">
        <v>12000000</v>
      </c>
      <c r="N91" s="143"/>
      <c r="O91" s="143"/>
      <c r="P91" s="143"/>
      <c r="Q91" s="145">
        <v>12000000</v>
      </c>
      <c r="R91" s="143"/>
      <c r="S91" s="143"/>
      <c r="T91" s="143"/>
      <c r="U91" s="145">
        <v>12000000</v>
      </c>
    </row>
    <row r="92" spans="1:21" x14ac:dyDescent="0.35">
      <c r="A92" s="139"/>
      <c r="B92" s="131" t="s">
        <v>441</v>
      </c>
      <c r="C92" s="140">
        <v>10000000</v>
      </c>
      <c r="D92" s="141" t="e">
        <f>#REF!*1.02</f>
        <v>#REF!</v>
      </c>
      <c r="E92" s="142" t="e">
        <f>D92*1.02</f>
        <v>#REF!</v>
      </c>
      <c r="F92" s="143"/>
      <c r="G92" s="143"/>
      <c r="H92" s="143"/>
      <c r="I92" s="145">
        <v>2500000</v>
      </c>
      <c r="J92" s="143"/>
      <c r="K92" s="143"/>
      <c r="L92" s="143"/>
      <c r="M92" s="145">
        <v>2500000</v>
      </c>
      <c r="N92" s="143"/>
      <c r="O92" s="143"/>
      <c r="P92" s="143"/>
      <c r="Q92" s="145">
        <v>2500000</v>
      </c>
      <c r="R92" s="143"/>
      <c r="S92" s="143"/>
      <c r="T92" s="143"/>
      <c r="U92" s="145">
        <v>2500000</v>
      </c>
    </row>
    <row r="93" spans="1:21" x14ac:dyDescent="0.35">
      <c r="A93" s="139"/>
      <c r="B93" s="132" t="s">
        <v>391</v>
      </c>
      <c r="C93" s="146">
        <f>SUM(C91:C92)</f>
        <v>58000000</v>
      </c>
      <c r="D93" s="147" t="e">
        <f>SUM(D91:D92)</f>
        <v>#REF!</v>
      </c>
      <c r="E93" s="148" t="e">
        <f>SUM(E91:E92)</f>
        <v>#REF!</v>
      </c>
      <c r="F93" s="143"/>
      <c r="G93" s="143"/>
      <c r="H93" s="143"/>
      <c r="I93" s="144"/>
      <c r="J93" s="143"/>
      <c r="K93" s="143"/>
      <c r="L93" s="143"/>
      <c r="M93" s="144"/>
      <c r="N93" s="143"/>
      <c r="O93" s="143"/>
      <c r="P93" s="143"/>
      <c r="Q93" s="144"/>
      <c r="R93" s="143"/>
      <c r="S93" s="143"/>
      <c r="T93" s="143"/>
      <c r="U93" s="144"/>
    </row>
    <row r="94" spans="1:21" x14ac:dyDescent="0.35">
      <c r="A94" s="139"/>
      <c r="B94" s="132" t="s">
        <v>408</v>
      </c>
      <c r="C94" s="146">
        <f>C93+C89</f>
        <v>78460000</v>
      </c>
      <c r="D94" s="147" t="e">
        <f>D93+D89</f>
        <v>#REF!</v>
      </c>
      <c r="E94" s="148" t="e">
        <f>E93+E89</f>
        <v>#REF!</v>
      </c>
      <c r="F94" s="143"/>
      <c r="G94" s="143"/>
      <c r="H94" s="143"/>
      <c r="I94" s="144"/>
      <c r="J94" s="143"/>
      <c r="K94" s="143"/>
      <c r="L94" s="143"/>
      <c r="M94" s="144"/>
      <c r="N94" s="143"/>
      <c r="O94" s="143"/>
      <c r="P94" s="143"/>
      <c r="Q94" s="144"/>
      <c r="R94" s="143"/>
      <c r="S94" s="143"/>
      <c r="T94" s="143"/>
      <c r="U94" s="144"/>
    </row>
    <row r="95" spans="1:21" x14ac:dyDescent="0.35">
      <c r="A95" s="139"/>
      <c r="B95" s="132" t="s">
        <v>409</v>
      </c>
      <c r="C95" s="146"/>
      <c r="D95" s="141"/>
      <c r="E95" s="142"/>
      <c r="F95" s="143"/>
      <c r="G95" s="143"/>
      <c r="H95" s="143"/>
      <c r="I95" s="144"/>
      <c r="J95" s="143"/>
      <c r="K95" s="143"/>
      <c r="L95" s="143"/>
      <c r="M95" s="144"/>
      <c r="N95" s="143"/>
      <c r="O95" s="143"/>
      <c r="P95" s="143"/>
      <c r="Q95" s="144"/>
      <c r="R95" s="143"/>
      <c r="S95" s="143"/>
      <c r="T95" s="143"/>
      <c r="U95" s="144"/>
    </row>
    <row r="96" spans="1:21" x14ac:dyDescent="0.35">
      <c r="A96" s="139"/>
      <c r="B96" s="131" t="s">
        <v>442</v>
      </c>
      <c r="C96" s="140">
        <v>10620000</v>
      </c>
      <c r="D96" s="141" t="e">
        <f>#REF!*1.02</f>
        <v>#REF!</v>
      </c>
      <c r="E96" s="142" t="e">
        <f t="shared" ref="E96:E102" si="4">D96*1.02</f>
        <v>#REF!</v>
      </c>
      <c r="F96" s="143"/>
      <c r="G96" s="143"/>
      <c r="H96" s="143"/>
      <c r="I96" s="144"/>
      <c r="J96" s="143"/>
      <c r="K96" s="143"/>
      <c r="L96" s="143"/>
      <c r="M96" s="145">
        <v>2655000</v>
      </c>
      <c r="N96" s="143"/>
      <c r="O96" s="143"/>
      <c r="P96" s="143"/>
      <c r="Q96" s="145">
        <v>2655000</v>
      </c>
      <c r="R96" s="143"/>
      <c r="S96" s="143"/>
      <c r="T96" s="143"/>
      <c r="U96" s="144"/>
    </row>
    <row r="97" spans="1:21" x14ac:dyDescent="0.35">
      <c r="A97" s="139"/>
      <c r="B97" s="131" t="s">
        <v>443</v>
      </c>
      <c r="C97" s="140">
        <v>17000000</v>
      </c>
      <c r="D97" s="141" t="e">
        <f>#REF!*1.02</f>
        <v>#REF!</v>
      </c>
      <c r="E97" s="142" t="e">
        <f t="shared" si="4"/>
        <v>#REF!</v>
      </c>
      <c r="F97" s="143"/>
      <c r="G97" s="143"/>
      <c r="H97" s="143"/>
      <c r="I97" s="144"/>
      <c r="J97" s="143"/>
      <c r="K97" s="143"/>
      <c r="L97" s="143"/>
      <c r="M97" s="145">
        <v>8500000</v>
      </c>
      <c r="N97" s="143"/>
      <c r="O97" s="143"/>
      <c r="P97" s="143"/>
      <c r="Q97" s="145">
        <v>8500000</v>
      </c>
      <c r="R97" s="143"/>
      <c r="S97" s="143"/>
      <c r="T97" s="143"/>
      <c r="U97" s="144"/>
    </row>
    <row r="98" spans="1:21" x14ac:dyDescent="0.35">
      <c r="A98" s="139"/>
      <c r="B98" s="131" t="s">
        <v>444</v>
      </c>
      <c r="C98" s="140">
        <v>5000000</v>
      </c>
      <c r="D98" s="141" t="e">
        <f>#REF!*1.02</f>
        <v>#REF!</v>
      </c>
      <c r="E98" s="142" t="e">
        <f t="shared" si="4"/>
        <v>#REF!</v>
      </c>
      <c r="F98" s="143"/>
      <c r="G98" s="143"/>
      <c r="H98" s="143"/>
      <c r="I98" s="144"/>
      <c r="J98" s="143"/>
      <c r="K98" s="143"/>
      <c r="L98" s="143"/>
      <c r="M98" s="145">
        <v>2500000</v>
      </c>
      <c r="N98" s="143"/>
      <c r="O98" s="143"/>
      <c r="P98" s="143"/>
      <c r="Q98" s="145">
        <v>2500000</v>
      </c>
      <c r="R98" s="143"/>
      <c r="S98" s="143"/>
      <c r="T98" s="143"/>
      <c r="U98" s="144"/>
    </row>
    <row r="99" spans="1:21" x14ac:dyDescent="0.35">
      <c r="A99" s="139"/>
      <c r="B99" s="131" t="s">
        <v>445</v>
      </c>
      <c r="C99" s="140">
        <v>9000000</v>
      </c>
      <c r="D99" s="141" t="e">
        <f>#REF!*1.02</f>
        <v>#REF!</v>
      </c>
      <c r="E99" s="142" t="e">
        <f t="shared" si="4"/>
        <v>#REF!</v>
      </c>
      <c r="F99" s="143"/>
      <c r="G99" s="143"/>
      <c r="H99" s="143"/>
      <c r="I99" s="144"/>
      <c r="J99" s="143"/>
      <c r="K99" s="143"/>
      <c r="L99" s="143"/>
      <c r="M99" s="145">
        <v>4500000</v>
      </c>
      <c r="N99" s="143"/>
      <c r="O99" s="143"/>
      <c r="P99" s="143"/>
      <c r="Q99" s="145">
        <v>4500000</v>
      </c>
      <c r="R99" s="143"/>
      <c r="S99" s="143"/>
      <c r="T99" s="143"/>
      <c r="U99" s="144"/>
    </row>
    <row r="100" spans="1:21" x14ac:dyDescent="0.35">
      <c r="A100" s="139"/>
      <c r="B100" s="131" t="s">
        <v>446</v>
      </c>
      <c r="C100" s="140">
        <v>1000000</v>
      </c>
      <c r="D100" s="141" t="e">
        <f>#REF!*1.02</f>
        <v>#REF!</v>
      </c>
      <c r="E100" s="142" t="e">
        <f t="shared" si="4"/>
        <v>#REF!</v>
      </c>
      <c r="F100" s="143"/>
      <c r="G100" s="143"/>
      <c r="H100" s="143"/>
      <c r="I100" s="144"/>
      <c r="J100" s="143"/>
      <c r="K100" s="143"/>
      <c r="L100" s="143"/>
      <c r="M100" s="145">
        <v>500000</v>
      </c>
      <c r="N100" s="143"/>
      <c r="O100" s="143"/>
      <c r="P100" s="143"/>
      <c r="Q100" s="145">
        <v>500000</v>
      </c>
      <c r="R100" s="143"/>
      <c r="S100" s="143"/>
      <c r="T100" s="143"/>
      <c r="U100" s="144"/>
    </row>
    <row r="101" spans="1:21" x14ac:dyDescent="0.35">
      <c r="A101" s="139"/>
      <c r="B101" s="131" t="s">
        <v>447</v>
      </c>
      <c r="C101" s="140">
        <v>1000000</v>
      </c>
      <c r="D101" s="141" t="e">
        <f>#REF!*1.02</f>
        <v>#REF!</v>
      </c>
      <c r="E101" s="142" t="e">
        <f t="shared" si="4"/>
        <v>#REF!</v>
      </c>
      <c r="F101" s="143"/>
      <c r="G101" s="143"/>
      <c r="H101" s="143"/>
      <c r="I101" s="144"/>
      <c r="J101" s="143"/>
      <c r="K101" s="143"/>
      <c r="L101" s="143"/>
      <c r="M101" s="145">
        <v>500000</v>
      </c>
      <c r="N101" s="143"/>
      <c r="O101" s="143"/>
      <c r="P101" s="143"/>
      <c r="Q101" s="145">
        <v>500000</v>
      </c>
      <c r="R101" s="143"/>
      <c r="S101" s="143"/>
      <c r="T101" s="143"/>
      <c r="U101" s="144"/>
    </row>
    <row r="102" spans="1:21" x14ac:dyDescent="0.35">
      <c r="A102" s="139"/>
      <c r="B102" s="131" t="s">
        <v>448</v>
      </c>
      <c r="C102" s="140">
        <v>1000000</v>
      </c>
      <c r="D102" s="141" t="e">
        <f>#REF!*1.02</f>
        <v>#REF!</v>
      </c>
      <c r="E102" s="142" t="e">
        <f t="shared" si="4"/>
        <v>#REF!</v>
      </c>
      <c r="F102" s="143"/>
      <c r="G102" s="143"/>
      <c r="H102" s="143"/>
      <c r="I102" s="144"/>
      <c r="J102" s="143"/>
      <c r="K102" s="143"/>
      <c r="L102" s="143"/>
      <c r="M102" s="145">
        <v>500000</v>
      </c>
      <c r="N102" s="143"/>
      <c r="O102" s="143"/>
      <c r="P102" s="143"/>
      <c r="Q102" s="145">
        <v>500000</v>
      </c>
      <c r="R102" s="143"/>
      <c r="S102" s="143"/>
      <c r="T102" s="143"/>
      <c r="U102" s="144"/>
    </row>
    <row r="103" spans="1:21" x14ac:dyDescent="0.35">
      <c r="A103" s="130"/>
      <c r="B103" s="132" t="s">
        <v>397</v>
      </c>
      <c r="C103" s="146">
        <f>SUM(C96:C102)</f>
        <v>44620000</v>
      </c>
      <c r="D103" s="147" t="e">
        <f>SUM(D96:D102)</f>
        <v>#REF!</v>
      </c>
      <c r="E103" s="148" t="e">
        <f>SUM(E96:E102)</f>
        <v>#REF!</v>
      </c>
      <c r="F103" s="143"/>
      <c r="G103" s="143"/>
      <c r="H103" s="143"/>
      <c r="I103" s="144"/>
      <c r="J103" s="143"/>
      <c r="K103" s="143"/>
      <c r="L103" s="143"/>
      <c r="M103" s="144"/>
      <c r="N103" s="143"/>
      <c r="O103" s="143"/>
      <c r="P103" s="143"/>
      <c r="Q103" s="144"/>
      <c r="R103" s="143"/>
      <c r="S103" s="143"/>
      <c r="T103" s="143"/>
      <c r="U103" s="144"/>
    </row>
    <row r="104" spans="1:21" x14ac:dyDescent="0.35">
      <c r="A104" s="139"/>
      <c r="B104" s="131" t="s">
        <v>449</v>
      </c>
      <c r="C104" s="146">
        <f>C103+C94</f>
        <v>123080000</v>
      </c>
      <c r="D104" s="147" t="e">
        <f>D103+D94</f>
        <v>#REF!</v>
      </c>
      <c r="E104" s="148" t="e">
        <f>E103+E94</f>
        <v>#REF!</v>
      </c>
      <c r="F104" s="143"/>
      <c r="G104" s="143"/>
      <c r="H104" s="143"/>
      <c r="I104" s="144"/>
      <c r="J104" s="143"/>
      <c r="K104" s="143"/>
      <c r="L104" s="143"/>
      <c r="M104" s="144"/>
      <c r="N104" s="143"/>
      <c r="O104" s="143"/>
      <c r="P104" s="143"/>
      <c r="Q104" s="144"/>
      <c r="R104" s="143"/>
      <c r="S104" s="143"/>
      <c r="T104" s="143"/>
      <c r="U104" s="144"/>
    </row>
    <row r="105" spans="1:21" x14ac:dyDescent="0.35">
      <c r="A105" s="208" t="s">
        <v>450</v>
      </c>
      <c r="B105" s="209"/>
      <c r="C105" s="140"/>
      <c r="D105" s="141"/>
      <c r="E105" s="142"/>
      <c r="F105" s="143"/>
      <c r="G105" s="143"/>
      <c r="H105" s="143"/>
      <c r="I105" s="144"/>
      <c r="J105" s="143"/>
      <c r="K105" s="143"/>
      <c r="L105" s="143"/>
      <c r="M105" s="144"/>
      <c r="N105" s="143"/>
      <c r="O105" s="143"/>
      <c r="P105" s="143"/>
      <c r="Q105" s="144"/>
      <c r="R105" s="143"/>
      <c r="S105" s="143"/>
      <c r="T105" s="143"/>
      <c r="U105" s="144"/>
    </row>
    <row r="106" spans="1:21" ht="220" x14ac:dyDescent="0.35">
      <c r="A106" s="130" t="s">
        <v>358</v>
      </c>
      <c r="B106" s="132" t="s">
        <v>359</v>
      </c>
      <c r="C106" s="133" t="s">
        <v>360</v>
      </c>
      <c r="D106" s="134" t="s">
        <v>361</v>
      </c>
      <c r="E106" s="135" t="s">
        <v>362</v>
      </c>
      <c r="F106" s="143"/>
      <c r="G106" s="143"/>
      <c r="H106" s="143"/>
      <c r="I106" s="144"/>
      <c r="J106" s="143"/>
      <c r="K106" s="143"/>
      <c r="L106" s="143"/>
      <c r="M106" s="144"/>
      <c r="N106" s="143"/>
      <c r="O106" s="143"/>
      <c r="P106" s="143"/>
      <c r="Q106" s="144"/>
      <c r="R106" s="143"/>
      <c r="S106" s="143"/>
      <c r="T106" s="143"/>
      <c r="U106" s="144"/>
    </row>
    <row r="107" spans="1:21" x14ac:dyDescent="0.35">
      <c r="A107" s="139"/>
      <c r="B107" s="131" t="s">
        <v>367</v>
      </c>
      <c r="C107" s="140"/>
      <c r="D107" s="141"/>
      <c r="E107" s="142"/>
      <c r="F107" s="143"/>
      <c r="G107" s="143"/>
      <c r="H107" s="143"/>
      <c r="I107" s="144"/>
      <c r="J107" s="143"/>
      <c r="K107" s="143"/>
      <c r="L107" s="143"/>
      <c r="M107" s="144"/>
      <c r="N107" s="143"/>
      <c r="O107" s="143"/>
      <c r="P107" s="143"/>
      <c r="Q107" s="144"/>
      <c r="R107" s="143"/>
      <c r="S107" s="143"/>
      <c r="T107" s="143"/>
      <c r="U107" s="144"/>
    </row>
    <row r="108" spans="1:21" x14ac:dyDescent="0.35">
      <c r="A108" s="139">
        <v>2110117</v>
      </c>
      <c r="B108" s="131" t="s">
        <v>451</v>
      </c>
      <c r="C108" s="140">
        <v>22093440</v>
      </c>
      <c r="D108" s="141" t="e">
        <f>#REF!*1.02</f>
        <v>#REF!</v>
      </c>
      <c r="E108" s="142" t="e">
        <f t="shared" ref="E108:E113" si="5">D108*1.02</f>
        <v>#REF!</v>
      </c>
      <c r="F108" s="143"/>
      <c r="G108" s="143"/>
      <c r="H108" s="143"/>
      <c r="I108" s="145">
        <v>5523360</v>
      </c>
      <c r="J108" s="143"/>
      <c r="K108" s="143"/>
      <c r="L108" s="143"/>
      <c r="M108" s="145">
        <v>5523360</v>
      </c>
      <c r="N108" s="143"/>
      <c r="O108" s="143"/>
      <c r="P108" s="143"/>
      <c r="Q108" s="145">
        <v>5523360</v>
      </c>
      <c r="R108" s="143"/>
      <c r="S108" s="143"/>
      <c r="T108" s="143"/>
      <c r="U108" s="145">
        <v>5523360</v>
      </c>
    </row>
    <row r="109" spans="1:21" x14ac:dyDescent="0.35">
      <c r="A109" s="139">
        <v>2210101</v>
      </c>
      <c r="B109" s="131" t="s">
        <v>452</v>
      </c>
      <c r="C109" s="140">
        <v>194400</v>
      </c>
      <c r="D109" s="141" t="e">
        <f>#REF!*1.02</f>
        <v>#REF!</v>
      </c>
      <c r="E109" s="142" t="e">
        <f t="shared" si="5"/>
        <v>#REF!</v>
      </c>
      <c r="F109" s="143"/>
      <c r="G109" s="143"/>
      <c r="H109" s="143"/>
      <c r="I109" s="145">
        <v>48600</v>
      </c>
      <c r="J109" s="143"/>
      <c r="K109" s="143"/>
      <c r="L109" s="143"/>
      <c r="M109" s="145">
        <v>48600</v>
      </c>
      <c r="N109" s="143"/>
      <c r="O109" s="143"/>
      <c r="P109" s="143"/>
      <c r="Q109" s="145">
        <v>48600</v>
      </c>
      <c r="R109" s="143"/>
      <c r="S109" s="143"/>
      <c r="T109" s="143"/>
      <c r="U109" s="145">
        <v>48600</v>
      </c>
    </row>
    <row r="110" spans="1:21" x14ac:dyDescent="0.35">
      <c r="A110" s="139">
        <v>2210301</v>
      </c>
      <c r="B110" s="131" t="s">
        <v>453</v>
      </c>
      <c r="C110" s="140">
        <v>9078000</v>
      </c>
      <c r="D110" s="141" t="e">
        <f>#REF!*1.02</f>
        <v>#REF!</v>
      </c>
      <c r="E110" s="142" t="e">
        <f t="shared" si="5"/>
        <v>#REF!</v>
      </c>
      <c r="F110" s="143"/>
      <c r="G110" s="143"/>
      <c r="H110" s="143"/>
      <c r="I110" s="145">
        <v>2269500</v>
      </c>
      <c r="J110" s="143"/>
      <c r="K110" s="143"/>
      <c r="L110" s="143"/>
      <c r="M110" s="145">
        <v>2269500</v>
      </c>
      <c r="N110" s="143"/>
      <c r="O110" s="143"/>
      <c r="P110" s="143"/>
      <c r="Q110" s="145">
        <v>2269500</v>
      </c>
      <c r="R110" s="143"/>
      <c r="S110" s="143"/>
      <c r="T110" s="143"/>
      <c r="U110" s="145">
        <v>2269500</v>
      </c>
    </row>
    <row r="111" spans="1:21" x14ac:dyDescent="0.35">
      <c r="A111" s="139">
        <v>2210314</v>
      </c>
      <c r="B111" s="131" t="s">
        <v>454</v>
      </c>
      <c r="C111" s="140">
        <v>4172000</v>
      </c>
      <c r="D111" s="141" t="e">
        <f>#REF!*1.02</f>
        <v>#REF!</v>
      </c>
      <c r="E111" s="142" t="e">
        <f t="shared" si="5"/>
        <v>#REF!</v>
      </c>
      <c r="F111" s="143"/>
      <c r="G111" s="143"/>
      <c r="H111" s="143"/>
      <c r="I111" s="145">
        <v>1043000</v>
      </c>
      <c r="J111" s="143"/>
      <c r="K111" s="143"/>
      <c r="L111" s="143"/>
      <c r="M111" s="145">
        <v>1043000</v>
      </c>
      <c r="N111" s="143"/>
      <c r="O111" s="143"/>
      <c r="P111" s="143"/>
      <c r="Q111" s="145">
        <v>1043000</v>
      </c>
      <c r="R111" s="143"/>
      <c r="S111" s="143"/>
      <c r="T111" s="143"/>
      <c r="U111" s="145">
        <v>1043000</v>
      </c>
    </row>
    <row r="112" spans="1:21" x14ac:dyDescent="0.35">
      <c r="A112" s="139">
        <v>2210320</v>
      </c>
      <c r="B112" s="131" t="s">
        <v>455</v>
      </c>
      <c r="C112" s="140">
        <v>258000</v>
      </c>
      <c r="D112" s="141" t="e">
        <f>#REF!*1.02</f>
        <v>#REF!</v>
      </c>
      <c r="E112" s="142" t="e">
        <f t="shared" si="5"/>
        <v>#REF!</v>
      </c>
      <c r="F112" s="143"/>
      <c r="G112" s="143"/>
      <c r="H112" s="143"/>
      <c r="I112" s="144"/>
      <c r="J112" s="143"/>
      <c r="K112" s="143"/>
      <c r="L112" s="143"/>
      <c r="M112" s="145">
        <v>258000</v>
      </c>
      <c r="N112" s="143"/>
      <c r="O112" s="143"/>
      <c r="P112" s="143"/>
      <c r="Q112" s="144"/>
      <c r="R112" s="143"/>
      <c r="S112" s="143"/>
      <c r="T112" s="143"/>
      <c r="U112" s="144"/>
    </row>
    <row r="113" spans="1:21" x14ac:dyDescent="0.35">
      <c r="A113" s="139">
        <v>2220103</v>
      </c>
      <c r="B113" s="131" t="s">
        <v>456</v>
      </c>
      <c r="C113" s="140">
        <v>4204160</v>
      </c>
      <c r="D113" s="141" t="e">
        <f>#REF!*1.02</f>
        <v>#REF!</v>
      </c>
      <c r="E113" s="142" t="e">
        <f t="shared" si="5"/>
        <v>#REF!</v>
      </c>
      <c r="F113" s="143"/>
      <c r="G113" s="143"/>
      <c r="H113" s="143"/>
      <c r="I113" s="145">
        <v>1051040</v>
      </c>
      <c r="J113" s="143"/>
      <c r="K113" s="143"/>
      <c r="L113" s="143"/>
      <c r="M113" s="145">
        <v>1051040</v>
      </c>
      <c r="N113" s="143"/>
      <c r="O113" s="143"/>
      <c r="P113" s="143"/>
      <c r="Q113" s="145">
        <v>1051040</v>
      </c>
      <c r="R113" s="143"/>
      <c r="S113" s="143"/>
      <c r="T113" s="143"/>
      <c r="U113" s="145">
        <v>1051040</v>
      </c>
    </row>
    <row r="114" spans="1:21" x14ac:dyDescent="0.35">
      <c r="A114" s="199" t="s">
        <v>457</v>
      </c>
      <c r="B114" s="210"/>
      <c r="C114" s="146">
        <f>SUM(C108:C113)</f>
        <v>40000000</v>
      </c>
      <c r="D114" s="147" t="e">
        <f>SUM(D108:D113)</f>
        <v>#REF!</v>
      </c>
      <c r="E114" s="148" t="e">
        <f>SUM(E108:E113)</f>
        <v>#REF!</v>
      </c>
      <c r="F114" s="143"/>
      <c r="G114" s="143"/>
      <c r="H114" s="143"/>
      <c r="I114" s="144"/>
      <c r="J114" s="143"/>
      <c r="K114" s="143"/>
      <c r="L114" s="143"/>
      <c r="M114" s="144"/>
      <c r="N114" s="143"/>
      <c r="O114" s="143"/>
      <c r="P114" s="143"/>
      <c r="Q114" s="144"/>
      <c r="R114" s="143"/>
      <c r="S114" s="143"/>
      <c r="T114" s="143"/>
      <c r="U114" s="144"/>
    </row>
    <row r="115" spans="1:21" x14ac:dyDescent="0.35">
      <c r="A115" s="139">
        <v>2210102</v>
      </c>
      <c r="B115" s="131" t="s">
        <v>417</v>
      </c>
      <c r="C115" s="140"/>
      <c r="D115" s="141" t="e">
        <f>#REF!*1.02</f>
        <v>#REF!</v>
      </c>
      <c r="E115" s="142" t="e">
        <f t="shared" ref="E115:E134" si="6">D115*1.02</f>
        <v>#REF!</v>
      </c>
      <c r="F115" s="143"/>
      <c r="G115" s="143"/>
      <c r="H115" s="143"/>
      <c r="I115" s="144"/>
      <c r="J115" s="143"/>
      <c r="K115" s="143"/>
      <c r="L115" s="143"/>
      <c r="M115" s="144"/>
      <c r="N115" s="143"/>
      <c r="O115" s="143"/>
      <c r="P115" s="143"/>
      <c r="Q115" s="144"/>
      <c r="R115" s="143"/>
      <c r="S115" s="143"/>
      <c r="T115" s="143"/>
      <c r="U115" s="144"/>
    </row>
    <row r="116" spans="1:21" x14ac:dyDescent="0.35">
      <c r="A116" s="139">
        <v>2210201</v>
      </c>
      <c r="B116" s="131" t="s">
        <v>418</v>
      </c>
      <c r="C116" s="140"/>
      <c r="D116" s="141" t="e">
        <f>#REF!*1.02</f>
        <v>#REF!</v>
      </c>
      <c r="E116" s="142" t="e">
        <f t="shared" si="6"/>
        <v>#REF!</v>
      </c>
      <c r="F116" s="143"/>
      <c r="G116" s="143"/>
      <c r="H116" s="143"/>
      <c r="I116" s="144"/>
      <c r="J116" s="143"/>
      <c r="K116" s="143"/>
      <c r="L116" s="143"/>
      <c r="M116" s="144"/>
      <c r="N116" s="143"/>
      <c r="O116" s="143"/>
      <c r="P116" s="143"/>
      <c r="Q116" s="144"/>
      <c r="R116" s="143"/>
      <c r="S116" s="143"/>
      <c r="T116" s="143"/>
      <c r="U116" s="144"/>
    </row>
    <row r="117" spans="1:21" x14ac:dyDescent="0.35">
      <c r="A117" s="139">
        <v>2210203</v>
      </c>
      <c r="B117" s="131" t="s">
        <v>419</v>
      </c>
      <c r="C117" s="140">
        <v>10000</v>
      </c>
      <c r="D117" s="141" t="e">
        <f>#REF!*1.02</f>
        <v>#REF!</v>
      </c>
      <c r="E117" s="142" t="e">
        <f t="shared" si="6"/>
        <v>#REF!</v>
      </c>
      <c r="F117" s="143"/>
      <c r="G117" s="143"/>
      <c r="H117" s="143"/>
      <c r="I117" s="144"/>
      <c r="J117" s="143"/>
      <c r="K117" s="143"/>
      <c r="L117" s="143"/>
      <c r="M117" s="145">
        <v>5000</v>
      </c>
      <c r="N117" s="143"/>
      <c r="O117" s="143"/>
      <c r="P117" s="143"/>
      <c r="Q117" s="145">
        <v>5000</v>
      </c>
      <c r="R117" s="143"/>
      <c r="S117" s="143"/>
      <c r="T117" s="143"/>
      <c r="U117" s="144"/>
    </row>
    <row r="118" spans="1:21" x14ac:dyDescent="0.35">
      <c r="A118" s="139">
        <v>2210301</v>
      </c>
      <c r="B118" s="131" t="s">
        <v>458</v>
      </c>
      <c r="C118" s="140">
        <v>500000</v>
      </c>
      <c r="D118" s="141" t="e">
        <f>#REF!*1.02</f>
        <v>#REF!</v>
      </c>
      <c r="E118" s="142" t="e">
        <f t="shared" si="6"/>
        <v>#REF!</v>
      </c>
      <c r="F118" s="143"/>
      <c r="G118" s="143"/>
      <c r="H118" s="143"/>
      <c r="I118" s="145">
        <v>100000</v>
      </c>
      <c r="J118" s="143"/>
      <c r="K118" s="143"/>
      <c r="L118" s="143"/>
      <c r="M118" s="145">
        <v>200000</v>
      </c>
      <c r="N118" s="143"/>
      <c r="O118" s="143"/>
      <c r="P118" s="143"/>
      <c r="Q118" s="145">
        <v>200000</v>
      </c>
      <c r="R118" s="143"/>
      <c r="S118" s="143"/>
      <c r="T118" s="143"/>
      <c r="U118" s="144"/>
    </row>
    <row r="119" spans="1:21" x14ac:dyDescent="0.35">
      <c r="A119" s="139">
        <v>2210399</v>
      </c>
      <c r="B119" s="131" t="s">
        <v>288</v>
      </c>
      <c r="C119" s="140">
        <v>1000000</v>
      </c>
      <c r="D119" s="141" t="e">
        <f>#REF!*1.02</f>
        <v>#REF!</v>
      </c>
      <c r="E119" s="142" t="e">
        <f t="shared" si="6"/>
        <v>#REF!</v>
      </c>
      <c r="F119" s="143"/>
      <c r="G119" s="143"/>
      <c r="H119" s="143"/>
      <c r="I119" s="145">
        <v>250000</v>
      </c>
      <c r="J119" s="143"/>
      <c r="K119" s="143"/>
      <c r="L119" s="143"/>
      <c r="M119" s="145">
        <v>250000</v>
      </c>
      <c r="N119" s="143"/>
      <c r="O119" s="143"/>
      <c r="P119" s="143"/>
      <c r="Q119" s="145">
        <v>250000</v>
      </c>
      <c r="R119" s="143"/>
      <c r="S119" s="143"/>
      <c r="T119" s="143"/>
      <c r="U119" s="145">
        <v>250000</v>
      </c>
    </row>
    <row r="120" spans="1:21" x14ac:dyDescent="0.35">
      <c r="A120" s="139">
        <v>2210502</v>
      </c>
      <c r="B120" s="131" t="s">
        <v>459</v>
      </c>
      <c r="C120" s="140">
        <v>50000</v>
      </c>
      <c r="D120" s="141" t="e">
        <f>#REF!*1.02</f>
        <v>#REF!</v>
      </c>
      <c r="E120" s="142" t="e">
        <f t="shared" si="6"/>
        <v>#REF!</v>
      </c>
      <c r="F120" s="143"/>
      <c r="G120" s="143"/>
      <c r="H120" s="143"/>
      <c r="I120" s="144"/>
      <c r="J120" s="143"/>
      <c r="K120" s="143"/>
      <c r="L120" s="143"/>
      <c r="M120" s="145">
        <v>50000</v>
      </c>
      <c r="N120" s="143"/>
      <c r="O120" s="143"/>
      <c r="P120" s="143"/>
      <c r="Q120" s="144"/>
      <c r="R120" s="143"/>
      <c r="S120" s="143"/>
      <c r="T120" s="143"/>
      <c r="U120" s="144"/>
    </row>
    <row r="121" spans="1:21" x14ac:dyDescent="0.35">
      <c r="A121" s="139">
        <v>2210503</v>
      </c>
      <c r="B121" s="131" t="s">
        <v>460</v>
      </c>
      <c r="C121" s="140">
        <v>20000</v>
      </c>
      <c r="D121" s="141" t="e">
        <f>#REF!*1.02</f>
        <v>#REF!</v>
      </c>
      <c r="E121" s="142" t="e">
        <f t="shared" si="6"/>
        <v>#REF!</v>
      </c>
      <c r="F121" s="143"/>
      <c r="G121" s="143"/>
      <c r="H121" s="143"/>
      <c r="I121" s="144"/>
      <c r="J121" s="143"/>
      <c r="K121" s="143"/>
      <c r="L121" s="143"/>
      <c r="M121" s="145">
        <v>10000</v>
      </c>
      <c r="N121" s="143"/>
      <c r="O121" s="143"/>
      <c r="P121" s="143"/>
      <c r="Q121" s="145">
        <v>10000</v>
      </c>
      <c r="R121" s="143"/>
      <c r="S121" s="143"/>
      <c r="T121" s="143"/>
      <c r="U121" s="144"/>
    </row>
    <row r="122" spans="1:21" x14ac:dyDescent="0.35">
      <c r="A122" s="139">
        <v>2210504</v>
      </c>
      <c r="B122" s="131" t="s">
        <v>461</v>
      </c>
      <c r="C122" s="140">
        <v>200000</v>
      </c>
      <c r="D122" s="141" t="e">
        <f>#REF!*1.02</f>
        <v>#REF!</v>
      </c>
      <c r="E122" s="142" t="e">
        <f t="shared" si="6"/>
        <v>#REF!</v>
      </c>
      <c r="F122" s="143"/>
      <c r="G122" s="143"/>
      <c r="H122" s="143"/>
      <c r="I122" s="144"/>
      <c r="J122" s="143"/>
      <c r="K122" s="143"/>
      <c r="L122" s="143"/>
      <c r="M122" s="145">
        <v>100000</v>
      </c>
      <c r="N122" s="143"/>
      <c r="O122" s="143"/>
      <c r="P122" s="143"/>
      <c r="Q122" s="145">
        <v>100000</v>
      </c>
      <c r="R122" s="143"/>
      <c r="S122" s="143"/>
      <c r="T122" s="143"/>
      <c r="U122" s="144"/>
    </row>
    <row r="123" spans="1:21" x14ac:dyDescent="0.35">
      <c r="A123" s="139">
        <v>2211399</v>
      </c>
      <c r="B123" s="131" t="s">
        <v>462</v>
      </c>
      <c r="C123" s="140">
        <v>500000</v>
      </c>
      <c r="D123" s="141" t="e">
        <f>#REF!*1.02</f>
        <v>#REF!</v>
      </c>
      <c r="E123" s="142" t="e">
        <f t="shared" si="6"/>
        <v>#REF!</v>
      </c>
      <c r="F123" s="143"/>
      <c r="G123" s="143"/>
      <c r="H123" s="143"/>
      <c r="I123" s="144"/>
      <c r="J123" s="143"/>
      <c r="K123" s="143"/>
      <c r="L123" s="143"/>
      <c r="M123" s="145">
        <v>250000</v>
      </c>
      <c r="N123" s="143"/>
      <c r="O123" s="143"/>
      <c r="P123" s="143"/>
      <c r="Q123" s="145">
        <v>250000</v>
      </c>
      <c r="R123" s="143"/>
      <c r="S123" s="143"/>
      <c r="T123" s="143"/>
      <c r="U123" s="144"/>
    </row>
    <row r="124" spans="1:21" x14ac:dyDescent="0.35">
      <c r="A124" s="139"/>
      <c r="B124" s="131" t="s">
        <v>463</v>
      </c>
      <c r="C124" s="140">
        <v>1000000</v>
      </c>
      <c r="D124" s="141" t="e">
        <f>#REF!*1.02</f>
        <v>#REF!</v>
      </c>
      <c r="E124" s="142" t="e">
        <f t="shared" si="6"/>
        <v>#REF!</v>
      </c>
      <c r="F124" s="143"/>
      <c r="G124" s="143"/>
      <c r="H124" s="143"/>
      <c r="I124" s="145">
        <v>1000000</v>
      </c>
      <c r="J124" s="143"/>
      <c r="K124" s="143"/>
      <c r="L124" s="143"/>
      <c r="M124" s="144"/>
      <c r="N124" s="143"/>
      <c r="O124" s="143"/>
      <c r="P124" s="143"/>
      <c r="Q124" s="144"/>
      <c r="R124" s="143"/>
      <c r="S124" s="143"/>
      <c r="T124" s="143"/>
      <c r="U124" s="144"/>
    </row>
    <row r="125" spans="1:21" x14ac:dyDescent="0.35">
      <c r="A125" s="139">
        <v>2210801</v>
      </c>
      <c r="B125" s="131" t="s">
        <v>464</v>
      </c>
      <c r="C125" s="140">
        <v>700000</v>
      </c>
      <c r="D125" s="141" t="e">
        <f>#REF!*1.02</f>
        <v>#REF!</v>
      </c>
      <c r="E125" s="142" t="e">
        <f t="shared" si="6"/>
        <v>#REF!</v>
      </c>
      <c r="F125" s="143"/>
      <c r="G125" s="143"/>
      <c r="H125" s="143"/>
      <c r="I125" s="145">
        <v>300000</v>
      </c>
      <c r="J125" s="143"/>
      <c r="K125" s="143"/>
      <c r="L125" s="143"/>
      <c r="M125" s="145">
        <v>200000</v>
      </c>
      <c r="N125" s="143"/>
      <c r="O125" s="143"/>
      <c r="P125" s="143"/>
      <c r="Q125" s="145">
        <v>200000</v>
      </c>
      <c r="R125" s="143"/>
      <c r="S125" s="143"/>
      <c r="T125" s="143"/>
      <c r="U125" s="144"/>
    </row>
    <row r="126" spans="1:21" x14ac:dyDescent="0.35">
      <c r="A126" s="139">
        <v>2210802</v>
      </c>
      <c r="B126" s="131" t="s">
        <v>465</v>
      </c>
      <c r="C126" s="140">
        <v>1000000</v>
      </c>
      <c r="D126" s="141" t="e">
        <f>#REF!*1.02</f>
        <v>#REF!</v>
      </c>
      <c r="E126" s="142" t="e">
        <f t="shared" si="6"/>
        <v>#REF!</v>
      </c>
      <c r="F126" s="143"/>
      <c r="G126" s="143"/>
      <c r="H126" s="143"/>
      <c r="I126" s="144"/>
      <c r="J126" s="143"/>
      <c r="K126" s="143"/>
      <c r="L126" s="143"/>
      <c r="M126" s="145">
        <v>500000</v>
      </c>
      <c r="N126" s="143"/>
      <c r="O126" s="143"/>
      <c r="P126" s="143"/>
      <c r="Q126" s="145">
        <v>500000</v>
      </c>
      <c r="R126" s="143"/>
      <c r="S126" s="143"/>
      <c r="T126" s="143"/>
      <c r="U126" s="144"/>
    </row>
    <row r="127" spans="1:21" x14ac:dyDescent="0.35">
      <c r="A127" s="139">
        <v>2210103</v>
      </c>
      <c r="B127" s="131" t="s">
        <v>375</v>
      </c>
      <c r="C127" s="140">
        <v>20000</v>
      </c>
      <c r="D127" s="141" t="e">
        <f>#REF!*1.02</f>
        <v>#REF!</v>
      </c>
      <c r="E127" s="142" t="e">
        <f t="shared" si="6"/>
        <v>#REF!</v>
      </c>
      <c r="F127" s="143"/>
      <c r="G127" s="143"/>
      <c r="H127" s="143"/>
      <c r="I127" s="145">
        <v>5000</v>
      </c>
      <c r="J127" s="143"/>
      <c r="K127" s="143"/>
      <c r="L127" s="143"/>
      <c r="M127" s="145">
        <v>5000</v>
      </c>
      <c r="N127" s="143"/>
      <c r="O127" s="143"/>
      <c r="P127" s="143"/>
      <c r="Q127" s="145">
        <v>5000</v>
      </c>
      <c r="R127" s="143"/>
      <c r="S127" s="143"/>
      <c r="T127" s="143"/>
      <c r="U127" s="145">
        <v>5000</v>
      </c>
    </row>
    <row r="128" spans="1:21" x14ac:dyDescent="0.35">
      <c r="A128" s="139">
        <v>2211016</v>
      </c>
      <c r="B128" s="131" t="s">
        <v>466</v>
      </c>
      <c r="C128" s="140">
        <v>0</v>
      </c>
      <c r="D128" s="141" t="e">
        <f>#REF!*1.02</f>
        <v>#REF!</v>
      </c>
      <c r="E128" s="142" t="e">
        <f t="shared" si="6"/>
        <v>#REF!</v>
      </c>
      <c r="F128" s="143"/>
      <c r="G128" s="143"/>
      <c r="H128" s="143"/>
      <c r="I128" s="144"/>
      <c r="J128" s="143"/>
      <c r="K128" s="143"/>
      <c r="L128" s="143"/>
      <c r="M128" s="144"/>
      <c r="N128" s="143"/>
      <c r="O128" s="143"/>
      <c r="P128" s="143"/>
      <c r="Q128" s="144"/>
      <c r="R128" s="143"/>
      <c r="S128" s="143"/>
      <c r="T128" s="143"/>
      <c r="U128" s="144"/>
    </row>
    <row r="129" spans="1:21" x14ac:dyDescent="0.35">
      <c r="A129" s="139">
        <v>2210302</v>
      </c>
      <c r="B129" s="131" t="s">
        <v>467</v>
      </c>
      <c r="C129" s="140">
        <v>800000</v>
      </c>
      <c r="D129" s="141" t="e">
        <f>#REF!*1.02</f>
        <v>#REF!</v>
      </c>
      <c r="E129" s="142" t="e">
        <f t="shared" si="6"/>
        <v>#REF!</v>
      </c>
      <c r="F129" s="143"/>
      <c r="G129" s="143"/>
      <c r="H129" s="143"/>
      <c r="I129" s="145">
        <v>200000</v>
      </c>
      <c r="J129" s="143"/>
      <c r="K129" s="143"/>
      <c r="L129" s="143"/>
      <c r="M129" s="145">
        <v>200000</v>
      </c>
      <c r="N129" s="143"/>
      <c r="O129" s="143"/>
      <c r="P129" s="143"/>
      <c r="Q129" s="145">
        <v>200000</v>
      </c>
      <c r="R129" s="143"/>
      <c r="S129" s="143"/>
      <c r="T129" s="143"/>
      <c r="U129" s="145">
        <v>200000</v>
      </c>
    </row>
    <row r="130" spans="1:21" x14ac:dyDescent="0.35">
      <c r="A130" s="139">
        <v>2210303</v>
      </c>
      <c r="B130" s="131" t="s">
        <v>468</v>
      </c>
      <c r="C130" s="140">
        <v>400000</v>
      </c>
      <c r="D130" s="141" t="e">
        <f>#REF!*1.02</f>
        <v>#REF!</v>
      </c>
      <c r="E130" s="142" t="e">
        <f t="shared" si="6"/>
        <v>#REF!</v>
      </c>
      <c r="F130" s="143"/>
      <c r="G130" s="143"/>
      <c r="H130" s="143"/>
      <c r="I130" s="145">
        <v>100000</v>
      </c>
      <c r="J130" s="143"/>
      <c r="K130" s="143"/>
      <c r="L130" s="143"/>
      <c r="M130" s="145">
        <v>100000</v>
      </c>
      <c r="N130" s="143"/>
      <c r="O130" s="143"/>
      <c r="P130" s="143"/>
      <c r="Q130" s="145">
        <v>100000</v>
      </c>
      <c r="R130" s="143"/>
      <c r="S130" s="143"/>
      <c r="T130" s="143"/>
      <c r="U130" s="145">
        <v>100000</v>
      </c>
    </row>
    <row r="131" spans="1:21" x14ac:dyDescent="0.35">
      <c r="A131" s="139">
        <v>2211101</v>
      </c>
      <c r="B131" s="131" t="s">
        <v>378</v>
      </c>
      <c r="C131" s="140">
        <v>200000</v>
      </c>
      <c r="D131" s="141" t="e">
        <f>#REF!*1.02</f>
        <v>#REF!</v>
      </c>
      <c r="E131" s="142" t="e">
        <f t="shared" si="6"/>
        <v>#REF!</v>
      </c>
      <c r="F131" s="143"/>
      <c r="G131" s="143"/>
      <c r="H131" s="143"/>
      <c r="I131" s="144"/>
      <c r="J131" s="143"/>
      <c r="K131" s="143"/>
      <c r="L131" s="143"/>
      <c r="M131" s="145">
        <v>200000</v>
      </c>
      <c r="N131" s="143"/>
      <c r="O131" s="143"/>
      <c r="P131" s="143"/>
      <c r="Q131" s="144"/>
      <c r="R131" s="143"/>
      <c r="S131" s="143"/>
      <c r="T131" s="143"/>
      <c r="U131" s="144"/>
    </row>
    <row r="132" spans="1:21" x14ac:dyDescent="0.35">
      <c r="A132" s="139">
        <v>2211103</v>
      </c>
      <c r="B132" s="131" t="s">
        <v>261</v>
      </c>
      <c r="C132" s="140">
        <v>100000</v>
      </c>
      <c r="D132" s="141" t="e">
        <f>#REF!*1.02</f>
        <v>#REF!</v>
      </c>
      <c r="E132" s="142" t="e">
        <f t="shared" si="6"/>
        <v>#REF!</v>
      </c>
      <c r="F132" s="143"/>
      <c r="G132" s="143"/>
      <c r="H132" s="143"/>
      <c r="I132" s="144"/>
      <c r="J132" s="143"/>
      <c r="K132" s="143"/>
      <c r="L132" s="143"/>
      <c r="M132" s="145">
        <v>100000</v>
      </c>
      <c r="N132" s="143"/>
      <c r="O132" s="143"/>
      <c r="P132" s="143"/>
      <c r="Q132" s="144"/>
      <c r="R132" s="143"/>
      <c r="S132" s="143"/>
      <c r="T132" s="143"/>
      <c r="U132" s="144"/>
    </row>
    <row r="133" spans="1:21" x14ac:dyDescent="0.35">
      <c r="A133" s="139">
        <v>2210304</v>
      </c>
      <c r="B133" s="131" t="s">
        <v>406</v>
      </c>
      <c r="C133" s="140">
        <v>100000</v>
      </c>
      <c r="D133" s="141" t="e">
        <f>#REF!*1.02</f>
        <v>#REF!</v>
      </c>
      <c r="E133" s="142" t="e">
        <f t="shared" si="6"/>
        <v>#REF!</v>
      </c>
      <c r="F133" s="143"/>
      <c r="G133" s="143"/>
      <c r="H133" s="143"/>
      <c r="I133" s="144"/>
      <c r="J133" s="143"/>
      <c r="K133" s="143"/>
      <c r="L133" s="143"/>
      <c r="M133" s="145">
        <v>100000</v>
      </c>
      <c r="N133" s="143"/>
      <c r="O133" s="143"/>
      <c r="P133" s="143"/>
      <c r="Q133" s="144"/>
      <c r="R133" s="143"/>
      <c r="S133" s="143"/>
      <c r="T133" s="143"/>
      <c r="U133" s="144"/>
    </row>
    <row r="134" spans="1:21" x14ac:dyDescent="0.35">
      <c r="A134" s="139">
        <v>2211301</v>
      </c>
      <c r="B134" s="131" t="s">
        <v>469</v>
      </c>
      <c r="C134" s="140">
        <v>20000</v>
      </c>
      <c r="D134" s="141" t="e">
        <f>#REF!*1.02</f>
        <v>#REF!</v>
      </c>
      <c r="E134" s="142" t="e">
        <f t="shared" si="6"/>
        <v>#REF!</v>
      </c>
      <c r="F134" s="143"/>
      <c r="G134" s="143"/>
      <c r="H134" s="143"/>
      <c r="I134" s="145">
        <v>5000</v>
      </c>
      <c r="J134" s="143"/>
      <c r="K134" s="143"/>
      <c r="L134" s="143"/>
      <c r="M134" s="145">
        <v>5000</v>
      </c>
      <c r="N134" s="143"/>
      <c r="O134" s="143"/>
      <c r="P134" s="143"/>
      <c r="Q134" s="145">
        <v>5000</v>
      </c>
      <c r="R134" s="143"/>
      <c r="S134" s="143"/>
      <c r="T134" s="143"/>
      <c r="U134" s="145">
        <v>5000</v>
      </c>
    </row>
    <row r="135" spans="1:21" x14ac:dyDescent="0.35">
      <c r="A135" s="139"/>
      <c r="B135" s="132" t="s">
        <v>383</v>
      </c>
      <c r="C135" s="146">
        <f>SUM(C115:C134)</f>
        <v>6620000</v>
      </c>
      <c r="D135" s="147" t="e">
        <f>SUM(D115:D134)</f>
        <v>#REF!</v>
      </c>
      <c r="E135" s="148" t="e">
        <f>SUM(E115:E134)</f>
        <v>#REF!</v>
      </c>
      <c r="F135" s="143"/>
      <c r="G135" s="143"/>
      <c r="H135" s="143"/>
      <c r="I135" s="144"/>
      <c r="J135" s="143"/>
      <c r="K135" s="143"/>
      <c r="L135" s="143"/>
      <c r="M135" s="144"/>
      <c r="N135" s="143"/>
      <c r="O135" s="143"/>
      <c r="P135" s="143"/>
      <c r="Q135" s="144"/>
      <c r="R135" s="143"/>
      <c r="S135" s="143"/>
      <c r="T135" s="143"/>
      <c r="U135" s="144"/>
    </row>
    <row r="136" spans="1:21" x14ac:dyDescent="0.35">
      <c r="A136" s="139"/>
      <c r="B136" s="132" t="s">
        <v>470</v>
      </c>
      <c r="C136" s="140"/>
      <c r="D136" s="141" t="e">
        <f>#REF!*1.02</f>
        <v>#REF!</v>
      </c>
      <c r="E136" s="142" t="e">
        <f>D136*1.02</f>
        <v>#REF!</v>
      </c>
      <c r="F136" s="143"/>
      <c r="G136" s="143"/>
      <c r="H136" s="143"/>
      <c r="I136" s="144"/>
      <c r="J136" s="143"/>
      <c r="K136" s="143"/>
      <c r="L136" s="143"/>
      <c r="M136" s="144"/>
      <c r="N136" s="143"/>
      <c r="O136" s="143"/>
      <c r="P136" s="143"/>
      <c r="Q136" s="144"/>
      <c r="R136" s="143"/>
      <c r="S136" s="143"/>
      <c r="T136" s="143"/>
      <c r="U136" s="144"/>
    </row>
    <row r="137" spans="1:21" x14ac:dyDescent="0.35">
      <c r="A137" s="139"/>
      <c r="B137" s="131" t="s">
        <v>471</v>
      </c>
      <c r="C137" s="140">
        <v>2000000</v>
      </c>
      <c r="D137" s="141" t="e">
        <f>#REF!*1.02</f>
        <v>#REF!</v>
      </c>
      <c r="E137" s="142" t="e">
        <f>D137*1.02</f>
        <v>#REF!</v>
      </c>
      <c r="F137" s="143"/>
      <c r="G137" s="143"/>
      <c r="H137" s="143"/>
      <c r="I137" s="144"/>
      <c r="J137" s="143"/>
      <c r="K137" s="143"/>
      <c r="L137" s="143"/>
      <c r="M137" s="145">
        <v>2000000</v>
      </c>
      <c r="N137" s="143"/>
      <c r="O137" s="143"/>
      <c r="P137" s="143"/>
      <c r="Q137" s="144"/>
      <c r="R137" s="143"/>
      <c r="S137" s="143"/>
      <c r="T137" s="143"/>
      <c r="U137" s="144"/>
    </row>
    <row r="138" spans="1:21" x14ac:dyDescent="0.35">
      <c r="A138" s="139"/>
      <c r="B138" s="132" t="s">
        <v>408</v>
      </c>
      <c r="C138" s="146">
        <f>C137+C135</f>
        <v>8620000</v>
      </c>
      <c r="D138" s="147" t="e">
        <f>D137+D135</f>
        <v>#REF!</v>
      </c>
      <c r="E138" s="148" t="e">
        <f>E137+E135</f>
        <v>#REF!</v>
      </c>
      <c r="F138" s="143"/>
      <c r="G138" s="143"/>
      <c r="H138" s="143"/>
      <c r="I138" s="144"/>
      <c r="J138" s="143"/>
      <c r="K138" s="143"/>
      <c r="L138" s="143"/>
      <c r="M138" s="144"/>
      <c r="N138" s="143"/>
      <c r="O138" s="143"/>
      <c r="P138" s="143"/>
      <c r="Q138" s="144"/>
      <c r="R138" s="143"/>
      <c r="S138" s="143"/>
      <c r="T138" s="143"/>
      <c r="U138" s="144"/>
    </row>
    <row r="139" spans="1:21" x14ac:dyDescent="0.35">
      <c r="A139" s="139"/>
      <c r="B139" s="132" t="s">
        <v>392</v>
      </c>
      <c r="C139" s="146">
        <f>C138+C114</f>
        <v>48620000</v>
      </c>
      <c r="D139" s="147" t="e">
        <f>D138+D114</f>
        <v>#REF!</v>
      </c>
      <c r="E139" s="148" t="e">
        <f>E138+E114</f>
        <v>#REF!</v>
      </c>
      <c r="F139" s="143"/>
      <c r="G139" s="143"/>
      <c r="H139" s="143"/>
      <c r="I139" s="144"/>
      <c r="J139" s="143"/>
      <c r="K139" s="143"/>
      <c r="L139" s="143"/>
      <c r="M139" s="144"/>
      <c r="N139" s="143"/>
      <c r="O139" s="143"/>
      <c r="P139" s="143"/>
      <c r="Q139" s="144"/>
      <c r="R139" s="143"/>
      <c r="S139" s="143"/>
      <c r="T139" s="143"/>
      <c r="U139" s="144"/>
    </row>
    <row r="140" spans="1:21" x14ac:dyDescent="0.35">
      <c r="A140" s="139"/>
      <c r="B140" s="132" t="s">
        <v>393</v>
      </c>
      <c r="C140" s="146"/>
      <c r="D140" s="141" t="e">
        <f>#REF!*1.02</f>
        <v>#REF!</v>
      </c>
      <c r="E140" s="142" t="e">
        <f t="shared" ref="E140:E146" si="7">D140*1.02</f>
        <v>#REF!</v>
      </c>
      <c r="F140" s="143"/>
      <c r="G140" s="143"/>
      <c r="H140" s="143"/>
      <c r="I140" s="144"/>
      <c r="J140" s="143"/>
      <c r="K140" s="143"/>
      <c r="L140" s="143"/>
      <c r="M140" s="144"/>
      <c r="N140" s="143"/>
      <c r="O140" s="143"/>
      <c r="P140" s="143"/>
      <c r="Q140" s="144"/>
      <c r="R140" s="143"/>
      <c r="S140" s="143"/>
      <c r="T140" s="143"/>
      <c r="U140" s="144"/>
    </row>
    <row r="141" spans="1:21" x14ac:dyDescent="0.35">
      <c r="A141" s="139"/>
      <c r="B141" s="131" t="s">
        <v>472</v>
      </c>
      <c r="C141" s="140">
        <v>2000000</v>
      </c>
      <c r="D141" s="141" t="e">
        <f>#REF!*1.02</f>
        <v>#REF!</v>
      </c>
      <c r="E141" s="142" t="e">
        <f t="shared" si="7"/>
        <v>#REF!</v>
      </c>
      <c r="F141" s="143"/>
      <c r="G141" s="143"/>
      <c r="H141" s="143"/>
      <c r="I141" s="144"/>
      <c r="J141" s="143"/>
      <c r="K141" s="143"/>
      <c r="L141" s="143"/>
      <c r="M141" s="145">
        <v>2000000</v>
      </c>
      <c r="N141" s="143"/>
      <c r="O141" s="143"/>
      <c r="P141" s="143"/>
      <c r="Q141" s="144"/>
      <c r="R141" s="143"/>
      <c r="S141" s="143"/>
      <c r="T141" s="143"/>
      <c r="U141" s="144"/>
    </row>
    <row r="142" spans="1:21" x14ac:dyDescent="0.35">
      <c r="A142" s="139"/>
      <c r="B142" s="131" t="s">
        <v>473</v>
      </c>
      <c r="C142" s="140">
        <v>1000000</v>
      </c>
      <c r="D142" s="141" t="e">
        <f>#REF!*1.02</f>
        <v>#REF!</v>
      </c>
      <c r="E142" s="142" t="e">
        <f t="shared" si="7"/>
        <v>#REF!</v>
      </c>
      <c r="F142" s="143"/>
      <c r="G142" s="143"/>
      <c r="H142" s="143"/>
      <c r="I142" s="144"/>
      <c r="J142" s="143"/>
      <c r="K142" s="143"/>
      <c r="L142" s="143"/>
      <c r="M142" s="144"/>
      <c r="N142" s="143"/>
      <c r="O142" s="143"/>
      <c r="P142" s="143"/>
      <c r="Q142" s="145">
        <v>1000000</v>
      </c>
      <c r="R142" s="143"/>
      <c r="S142" s="143"/>
      <c r="T142" s="143"/>
      <c r="U142" s="144"/>
    </row>
    <row r="143" spans="1:21" x14ac:dyDescent="0.35">
      <c r="A143" s="139"/>
      <c r="B143" s="131" t="s">
        <v>474</v>
      </c>
      <c r="C143" s="140">
        <v>2000000</v>
      </c>
      <c r="D143" s="141" t="e">
        <f>#REF!*1.02</f>
        <v>#REF!</v>
      </c>
      <c r="E143" s="142" t="e">
        <f t="shared" si="7"/>
        <v>#REF!</v>
      </c>
      <c r="F143" s="143"/>
      <c r="G143" s="143"/>
      <c r="H143" s="143"/>
      <c r="I143" s="144"/>
      <c r="J143" s="143"/>
      <c r="K143" s="143"/>
      <c r="L143" s="143"/>
      <c r="M143" s="145">
        <v>2000000</v>
      </c>
      <c r="N143" s="143"/>
      <c r="O143" s="143"/>
      <c r="P143" s="143"/>
      <c r="Q143" s="144"/>
      <c r="R143" s="143"/>
      <c r="S143" s="143"/>
      <c r="T143" s="143"/>
      <c r="U143" s="144"/>
    </row>
    <row r="144" spans="1:21" x14ac:dyDescent="0.35">
      <c r="A144" s="139"/>
      <c r="B144" s="131" t="s">
        <v>475</v>
      </c>
      <c r="C144" s="140">
        <v>1000000</v>
      </c>
      <c r="D144" s="141" t="e">
        <f>#REF!*1.02</f>
        <v>#REF!</v>
      </c>
      <c r="E144" s="142" t="e">
        <f t="shared" si="7"/>
        <v>#REF!</v>
      </c>
      <c r="F144" s="143"/>
      <c r="G144" s="143"/>
      <c r="H144" s="143"/>
      <c r="I144" s="144"/>
      <c r="J144" s="143"/>
      <c r="K144" s="143"/>
      <c r="L144" s="143"/>
      <c r="M144" s="145">
        <v>1000000</v>
      </c>
      <c r="N144" s="143"/>
      <c r="O144" s="143"/>
      <c r="P144" s="143"/>
      <c r="Q144" s="144"/>
      <c r="R144" s="143"/>
      <c r="S144" s="143"/>
      <c r="T144" s="143"/>
      <c r="U144" s="144"/>
    </row>
    <row r="145" spans="1:21" x14ac:dyDescent="0.35">
      <c r="A145" s="139"/>
      <c r="B145" s="131" t="s">
        <v>476</v>
      </c>
      <c r="C145" s="140">
        <v>1000000</v>
      </c>
      <c r="D145" s="141" t="e">
        <f>#REF!*1.02</f>
        <v>#REF!</v>
      </c>
      <c r="E145" s="142" t="e">
        <f t="shared" si="7"/>
        <v>#REF!</v>
      </c>
      <c r="F145" s="143"/>
      <c r="G145" s="143"/>
      <c r="H145" s="143"/>
      <c r="I145" s="144"/>
      <c r="J145" s="143"/>
      <c r="K145" s="143"/>
      <c r="L145" s="143"/>
      <c r="M145" s="145">
        <v>1000000</v>
      </c>
      <c r="N145" s="143"/>
      <c r="O145" s="143"/>
      <c r="P145" s="143"/>
      <c r="Q145" s="144"/>
      <c r="R145" s="143"/>
      <c r="S145" s="143"/>
      <c r="T145" s="143"/>
      <c r="U145" s="144"/>
    </row>
    <row r="146" spans="1:21" x14ac:dyDescent="0.35">
      <c r="A146" s="139">
        <v>2640499</v>
      </c>
      <c r="B146" s="131" t="s">
        <v>477</v>
      </c>
      <c r="C146" s="140">
        <v>18278289</v>
      </c>
      <c r="D146" s="141" t="e">
        <f>#REF!*1.02</f>
        <v>#REF!</v>
      </c>
      <c r="E146" s="142" t="e">
        <f t="shared" si="7"/>
        <v>#REF!</v>
      </c>
      <c r="F146" s="143"/>
      <c r="G146" s="143"/>
      <c r="H146" s="143"/>
      <c r="I146" s="144"/>
      <c r="J146" s="143"/>
      <c r="K146" s="143"/>
      <c r="L146" s="143"/>
      <c r="M146" s="145">
        <v>18278289</v>
      </c>
      <c r="N146" s="143"/>
      <c r="O146" s="143"/>
      <c r="P146" s="143"/>
      <c r="Q146" s="144"/>
      <c r="R146" s="143"/>
      <c r="S146" s="143"/>
      <c r="T146" s="143"/>
      <c r="U146" s="144"/>
    </row>
    <row r="147" spans="1:21" x14ac:dyDescent="0.35">
      <c r="A147" s="139"/>
      <c r="B147" s="132" t="s">
        <v>478</v>
      </c>
      <c r="C147" s="146">
        <f>SUM(C141:C146)</f>
        <v>25278289</v>
      </c>
      <c r="D147" s="147" t="e">
        <f>SUM(D141:D146)</f>
        <v>#REF!</v>
      </c>
      <c r="E147" s="148" t="e">
        <f>SUM(E141:E146)</f>
        <v>#REF!</v>
      </c>
      <c r="F147" s="143"/>
      <c r="G147" s="143"/>
      <c r="H147" s="143"/>
      <c r="I147" s="144"/>
      <c r="J147" s="143"/>
      <c r="K147" s="143"/>
      <c r="L147" s="143"/>
      <c r="M147" s="144"/>
      <c r="N147" s="143"/>
      <c r="O147" s="143"/>
      <c r="P147" s="143"/>
      <c r="Q147" s="144"/>
      <c r="R147" s="143"/>
      <c r="S147" s="143"/>
      <c r="T147" s="143"/>
      <c r="U147" s="144"/>
    </row>
    <row r="148" spans="1:21" x14ac:dyDescent="0.35">
      <c r="A148" s="139"/>
      <c r="B148" s="132" t="s">
        <v>479</v>
      </c>
      <c r="C148" s="146">
        <f>C147+C139</f>
        <v>73898289</v>
      </c>
      <c r="D148" s="147" t="e">
        <f>D147+D139</f>
        <v>#REF!</v>
      </c>
      <c r="E148" s="148" t="e">
        <f>E147+E139</f>
        <v>#REF!</v>
      </c>
      <c r="F148" s="143"/>
      <c r="G148" s="143"/>
      <c r="H148" s="143"/>
      <c r="I148" s="144"/>
      <c r="J148" s="143"/>
      <c r="K148" s="143"/>
      <c r="L148" s="143"/>
      <c r="M148" s="144"/>
      <c r="N148" s="143"/>
      <c r="O148" s="143"/>
      <c r="P148" s="143"/>
      <c r="Q148" s="144"/>
      <c r="R148" s="143"/>
      <c r="S148" s="143"/>
      <c r="T148" s="143"/>
      <c r="U148" s="144"/>
    </row>
    <row r="149" spans="1:21" x14ac:dyDescent="0.35">
      <c r="A149" s="199" t="s">
        <v>480</v>
      </c>
      <c r="B149" s="200"/>
      <c r="C149" s="200"/>
      <c r="D149" s="200"/>
      <c r="E149" s="201"/>
      <c r="F149" s="143"/>
      <c r="G149" s="143"/>
      <c r="H149" s="143"/>
      <c r="I149" s="144"/>
      <c r="J149" s="143"/>
      <c r="K149" s="143"/>
      <c r="L149" s="143"/>
      <c r="M149" s="144"/>
      <c r="N149" s="143"/>
      <c r="O149" s="143"/>
      <c r="P149" s="143"/>
      <c r="Q149" s="144"/>
      <c r="R149" s="143"/>
      <c r="S149" s="143"/>
      <c r="T149" s="143"/>
      <c r="U149" s="144"/>
    </row>
    <row r="150" spans="1:21" ht="220" x14ac:dyDescent="0.35">
      <c r="A150" s="130" t="s">
        <v>358</v>
      </c>
      <c r="B150" s="132" t="s">
        <v>359</v>
      </c>
      <c r="C150" s="133" t="s">
        <v>360</v>
      </c>
      <c r="D150" s="134" t="s">
        <v>361</v>
      </c>
      <c r="E150" s="135" t="s">
        <v>362</v>
      </c>
      <c r="F150" s="143"/>
      <c r="G150" s="143"/>
      <c r="H150" s="143"/>
      <c r="I150" s="144"/>
      <c r="J150" s="143"/>
      <c r="K150" s="143"/>
      <c r="L150" s="143"/>
      <c r="M150" s="144"/>
      <c r="N150" s="143"/>
      <c r="O150" s="143"/>
      <c r="P150" s="143"/>
      <c r="Q150" s="144"/>
      <c r="R150" s="143"/>
      <c r="S150" s="143"/>
      <c r="T150" s="143"/>
      <c r="U150" s="144"/>
    </row>
    <row r="151" spans="1:21" x14ac:dyDescent="0.35">
      <c r="A151" s="139"/>
      <c r="B151" s="132" t="s">
        <v>481</v>
      </c>
      <c r="C151" s="140"/>
      <c r="D151" s="141"/>
      <c r="E151" s="142"/>
      <c r="F151" s="143"/>
      <c r="G151" s="143"/>
      <c r="H151" s="143"/>
      <c r="I151" s="144"/>
      <c r="J151" s="143"/>
      <c r="K151" s="143"/>
      <c r="L151" s="143"/>
      <c r="M151" s="144"/>
      <c r="N151" s="143"/>
      <c r="O151" s="143"/>
      <c r="P151" s="143"/>
      <c r="Q151" s="144"/>
      <c r="R151" s="143"/>
      <c r="S151" s="143"/>
      <c r="T151" s="143"/>
      <c r="U151" s="144"/>
    </row>
    <row r="152" spans="1:21" x14ac:dyDescent="0.35">
      <c r="A152" s="139"/>
      <c r="B152" s="131" t="s">
        <v>482</v>
      </c>
      <c r="C152" s="140">
        <v>1000000</v>
      </c>
      <c r="D152" s="141" t="e">
        <f>#REF!*1.02</f>
        <v>#REF!</v>
      </c>
      <c r="E152" s="142" t="e">
        <f t="shared" ref="E152:E175" si="8">D152*1.02</f>
        <v>#REF!</v>
      </c>
      <c r="F152" s="143"/>
      <c r="G152" s="143"/>
      <c r="H152" s="143"/>
      <c r="I152" s="144"/>
      <c r="J152" s="143"/>
      <c r="K152" s="143"/>
      <c r="L152" s="143"/>
      <c r="M152" s="145">
        <v>1000000</v>
      </c>
      <c r="N152" s="143"/>
      <c r="O152" s="143"/>
      <c r="P152" s="143"/>
      <c r="Q152" s="144"/>
      <c r="R152" s="143"/>
      <c r="S152" s="143"/>
      <c r="T152" s="143"/>
      <c r="U152" s="144"/>
    </row>
    <row r="153" spans="1:21" x14ac:dyDescent="0.35">
      <c r="A153" s="139"/>
      <c r="B153" s="131" t="s">
        <v>483</v>
      </c>
      <c r="C153" s="140">
        <v>2000000</v>
      </c>
      <c r="D153" s="141" t="e">
        <f>#REF!*1.02</f>
        <v>#REF!</v>
      </c>
      <c r="E153" s="142" t="e">
        <f t="shared" si="8"/>
        <v>#REF!</v>
      </c>
      <c r="F153" s="143"/>
      <c r="G153" s="143"/>
      <c r="H153" s="143"/>
      <c r="I153" s="144"/>
      <c r="J153" s="143"/>
      <c r="K153" s="143"/>
      <c r="L153" s="143"/>
      <c r="M153" s="145">
        <v>2000000</v>
      </c>
      <c r="N153" s="143"/>
      <c r="O153" s="143"/>
      <c r="P153" s="143"/>
      <c r="Q153" s="144"/>
      <c r="R153" s="143"/>
      <c r="S153" s="143"/>
      <c r="T153" s="143"/>
      <c r="U153" s="144"/>
    </row>
    <row r="154" spans="1:21" x14ac:dyDescent="0.35">
      <c r="A154" s="139"/>
      <c r="B154" s="131" t="s">
        <v>484</v>
      </c>
      <c r="C154" s="140">
        <v>2000000</v>
      </c>
      <c r="D154" s="141" t="e">
        <f>#REF!*1.02</f>
        <v>#REF!</v>
      </c>
      <c r="E154" s="142" t="e">
        <f t="shared" si="8"/>
        <v>#REF!</v>
      </c>
      <c r="F154" s="143"/>
      <c r="G154" s="143"/>
      <c r="H154" s="143"/>
      <c r="I154" s="144"/>
      <c r="J154" s="143"/>
      <c r="K154" s="143"/>
      <c r="L154" s="143"/>
      <c r="M154" s="145">
        <v>2000000</v>
      </c>
      <c r="N154" s="143"/>
      <c r="O154" s="143"/>
      <c r="P154" s="143"/>
      <c r="Q154" s="144"/>
      <c r="R154" s="143"/>
      <c r="S154" s="143"/>
      <c r="T154" s="143"/>
      <c r="U154" s="144"/>
    </row>
    <row r="155" spans="1:21" x14ac:dyDescent="0.35">
      <c r="A155" s="139"/>
      <c r="B155" s="131" t="s">
        <v>310</v>
      </c>
      <c r="C155" s="140">
        <v>1000000</v>
      </c>
      <c r="D155" s="141" t="e">
        <f>#REF!*1.02</f>
        <v>#REF!</v>
      </c>
      <c r="E155" s="142" t="e">
        <f t="shared" si="8"/>
        <v>#REF!</v>
      </c>
      <c r="F155" s="143"/>
      <c r="G155" s="143"/>
      <c r="H155" s="143"/>
      <c r="I155" s="144"/>
      <c r="J155" s="143"/>
      <c r="K155" s="143"/>
      <c r="L155" s="143"/>
      <c r="M155" s="145">
        <v>1000000</v>
      </c>
      <c r="N155" s="143"/>
      <c r="O155" s="143"/>
      <c r="P155" s="143"/>
      <c r="Q155" s="145"/>
      <c r="R155" s="143"/>
      <c r="S155" s="143"/>
      <c r="T155" s="143"/>
      <c r="U155" s="144"/>
    </row>
    <row r="156" spans="1:21" x14ac:dyDescent="0.35">
      <c r="A156" s="139"/>
      <c r="B156" s="131" t="s">
        <v>485</v>
      </c>
      <c r="C156" s="140">
        <v>1000000</v>
      </c>
      <c r="D156" s="141" t="e">
        <f>#REF!*1.02</f>
        <v>#REF!</v>
      </c>
      <c r="E156" s="142" t="e">
        <f t="shared" si="8"/>
        <v>#REF!</v>
      </c>
      <c r="F156" s="143"/>
      <c r="G156" s="143"/>
      <c r="H156" s="143"/>
      <c r="I156" s="144"/>
      <c r="J156" s="143"/>
      <c r="K156" s="143"/>
      <c r="L156" s="143"/>
      <c r="M156" s="145">
        <v>500000</v>
      </c>
      <c r="N156" s="143"/>
      <c r="O156" s="143"/>
      <c r="P156" s="143"/>
      <c r="Q156" s="145">
        <v>500000</v>
      </c>
      <c r="R156" s="143"/>
      <c r="S156" s="143"/>
      <c r="T156" s="143"/>
      <c r="U156" s="144"/>
    </row>
    <row r="157" spans="1:21" x14ac:dyDescent="0.35">
      <c r="A157" s="139"/>
      <c r="B157" s="131" t="s">
        <v>486</v>
      </c>
      <c r="C157" s="140">
        <v>3000000</v>
      </c>
      <c r="D157" s="141" t="e">
        <f>#REF!*1.02</f>
        <v>#REF!</v>
      </c>
      <c r="E157" s="142" t="e">
        <f t="shared" si="8"/>
        <v>#REF!</v>
      </c>
      <c r="F157" s="143"/>
      <c r="G157" s="143"/>
      <c r="H157" s="143"/>
      <c r="I157" s="144"/>
      <c r="J157" s="143"/>
      <c r="K157" s="143"/>
      <c r="L157" s="143"/>
      <c r="M157" s="145">
        <v>3000000</v>
      </c>
      <c r="N157" s="143"/>
      <c r="O157" s="143"/>
      <c r="P157" s="143"/>
      <c r="Q157" s="144"/>
      <c r="R157" s="143"/>
      <c r="S157" s="143"/>
      <c r="T157" s="143"/>
      <c r="U157" s="144"/>
    </row>
    <row r="158" spans="1:21" x14ac:dyDescent="0.35">
      <c r="A158" s="139"/>
      <c r="B158" s="131" t="s">
        <v>487</v>
      </c>
      <c r="C158" s="140">
        <v>500000</v>
      </c>
      <c r="D158" s="141" t="e">
        <f>#REF!*1.02</f>
        <v>#REF!</v>
      </c>
      <c r="E158" s="142" t="e">
        <f t="shared" si="8"/>
        <v>#REF!</v>
      </c>
      <c r="F158" s="143"/>
      <c r="G158" s="143"/>
      <c r="H158" s="143"/>
      <c r="I158" s="144"/>
      <c r="J158" s="143"/>
      <c r="K158" s="143"/>
      <c r="L158" s="143"/>
      <c r="M158" s="144"/>
      <c r="N158" s="143"/>
      <c r="O158" s="143"/>
      <c r="P158" s="143"/>
      <c r="Q158" s="145">
        <v>500000</v>
      </c>
      <c r="R158" s="143"/>
      <c r="S158" s="143"/>
      <c r="T158" s="143"/>
      <c r="U158" s="144"/>
    </row>
    <row r="159" spans="1:21" x14ac:dyDescent="0.35">
      <c r="A159" s="139"/>
      <c r="B159" s="131" t="s">
        <v>488</v>
      </c>
      <c r="C159" s="140">
        <v>2000000</v>
      </c>
      <c r="D159" s="141" t="e">
        <f>#REF!*1.02</f>
        <v>#REF!</v>
      </c>
      <c r="E159" s="142" t="e">
        <f t="shared" si="8"/>
        <v>#REF!</v>
      </c>
      <c r="F159" s="143"/>
      <c r="G159" s="143"/>
      <c r="H159" s="143"/>
      <c r="I159" s="144"/>
      <c r="J159" s="143"/>
      <c r="K159" s="143"/>
      <c r="L159" s="143"/>
      <c r="M159" s="145">
        <v>2000000</v>
      </c>
      <c r="N159" s="143"/>
      <c r="O159" s="143"/>
      <c r="P159" s="143"/>
      <c r="Q159" s="144"/>
      <c r="R159" s="143"/>
      <c r="S159" s="143"/>
      <c r="T159" s="143"/>
      <c r="U159" s="144"/>
    </row>
    <row r="160" spans="1:21" x14ac:dyDescent="0.35">
      <c r="A160" s="139"/>
      <c r="B160" s="131" t="s">
        <v>489</v>
      </c>
      <c r="C160" s="140">
        <v>2000000</v>
      </c>
      <c r="D160" s="141" t="e">
        <f>#REF!*1.02</f>
        <v>#REF!</v>
      </c>
      <c r="E160" s="142" t="e">
        <f t="shared" si="8"/>
        <v>#REF!</v>
      </c>
      <c r="F160" s="143"/>
      <c r="G160" s="143"/>
      <c r="H160" s="143"/>
      <c r="I160" s="144"/>
      <c r="J160" s="143"/>
      <c r="K160" s="143"/>
      <c r="L160" s="143"/>
      <c r="M160" s="145">
        <v>2000000</v>
      </c>
      <c r="N160" s="143"/>
      <c r="O160" s="143"/>
      <c r="P160" s="143"/>
      <c r="Q160" s="144"/>
      <c r="R160" s="143"/>
      <c r="S160" s="143"/>
      <c r="T160" s="143"/>
      <c r="U160" s="144"/>
    </row>
    <row r="161" spans="1:21" x14ac:dyDescent="0.35">
      <c r="A161" s="139"/>
      <c r="B161" s="131" t="s">
        <v>490</v>
      </c>
      <c r="C161" s="140">
        <v>1000000</v>
      </c>
      <c r="D161" s="141" t="e">
        <f>#REF!*1.02</f>
        <v>#REF!</v>
      </c>
      <c r="E161" s="142" t="e">
        <f t="shared" si="8"/>
        <v>#REF!</v>
      </c>
      <c r="F161" s="143"/>
      <c r="G161" s="143"/>
      <c r="H161" s="143"/>
      <c r="I161" s="144"/>
      <c r="J161" s="143"/>
      <c r="K161" s="143"/>
      <c r="L161" s="143"/>
      <c r="M161" s="144"/>
      <c r="N161" s="143"/>
      <c r="O161" s="143"/>
      <c r="P161" s="143"/>
      <c r="Q161" s="145">
        <v>1000000</v>
      </c>
      <c r="R161" s="143"/>
      <c r="S161" s="143"/>
      <c r="T161" s="143"/>
      <c r="U161" s="144"/>
    </row>
    <row r="162" spans="1:21" x14ac:dyDescent="0.35">
      <c r="A162" s="139"/>
      <c r="B162" s="131" t="s">
        <v>491</v>
      </c>
      <c r="C162" s="140">
        <v>2000000</v>
      </c>
      <c r="D162" s="141" t="e">
        <f>#REF!*1.02</f>
        <v>#REF!</v>
      </c>
      <c r="E162" s="142" t="e">
        <f t="shared" si="8"/>
        <v>#REF!</v>
      </c>
      <c r="F162" s="143"/>
      <c r="G162" s="143"/>
      <c r="H162" s="143"/>
      <c r="I162" s="144"/>
      <c r="J162" s="143"/>
      <c r="K162" s="143"/>
      <c r="L162" s="143"/>
      <c r="M162" s="145">
        <v>1000000</v>
      </c>
      <c r="N162" s="143"/>
      <c r="O162" s="143"/>
      <c r="P162" s="143"/>
      <c r="Q162" s="145">
        <v>1000000</v>
      </c>
      <c r="R162" s="143"/>
      <c r="S162" s="143"/>
      <c r="T162" s="143"/>
      <c r="U162" s="144"/>
    </row>
    <row r="163" spans="1:21" x14ac:dyDescent="0.35">
      <c r="A163" s="139"/>
      <c r="B163" s="131" t="s">
        <v>492</v>
      </c>
      <c r="C163" s="140">
        <v>1000000</v>
      </c>
      <c r="D163" s="141" t="e">
        <f>#REF!*1.02</f>
        <v>#REF!</v>
      </c>
      <c r="E163" s="142" t="e">
        <f t="shared" si="8"/>
        <v>#REF!</v>
      </c>
      <c r="F163" s="143"/>
      <c r="G163" s="143"/>
      <c r="H163" s="143"/>
      <c r="I163" s="144"/>
      <c r="J163" s="143"/>
      <c r="K163" s="143"/>
      <c r="L163" s="143"/>
      <c r="M163" s="145">
        <v>500000</v>
      </c>
      <c r="N163" s="143"/>
      <c r="O163" s="143"/>
      <c r="P163" s="143"/>
      <c r="Q163" s="145">
        <v>500000</v>
      </c>
      <c r="R163" s="143"/>
      <c r="S163" s="143"/>
      <c r="T163" s="143"/>
      <c r="U163" s="144"/>
    </row>
    <row r="164" spans="1:21" x14ac:dyDescent="0.35">
      <c r="A164" s="139"/>
      <c r="B164" s="131" t="s">
        <v>493</v>
      </c>
      <c r="C164" s="140">
        <v>500000</v>
      </c>
      <c r="D164" s="141" t="e">
        <f>#REF!*1.02</f>
        <v>#REF!</v>
      </c>
      <c r="E164" s="142" t="e">
        <f t="shared" si="8"/>
        <v>#REF!</v>
      </c>
      <c r="F164" s="143"/>
      <c r="G164" s="143"/>
      <c r="H164" s="143"/>
      <c r="I164" s="144"/>
      <c r="J164" s="143"/>
      <c r="K164" s="143"/>
      <c r="L164" s="143"/>
      <c r="M164" s="145">
        <v>500000</v>
      </c>
      <c r="N164" s="143"/>
      <c r="O164" s="143"/>
      <c r="P164" s="143"/>
      <c r="Q164" s="144"/>
      <c r="R164" s="143"/>
      <c r="S164" s="143"/>
      <c r="T164" s="143"/>
      <c r="U164" s="144"/>
    </row>
    <row r="165" spans="1:21" x14ac:dyDescent="0.35">
      <c r="A165" s="139"/>
      <c r="B165" s="131" t="s">
        <v>494</v>
      </c>
      <c r="C165" s="140">
        <v>500000</v>
      </c>
      <c r="D165" s="141" t="e">
        <f>#REF!*1.02</f>
        <v>#REF!</v>
      </c>
      <c r="E165" s="142" t="e">
        <f t="shared" si="8"/>
        <v>#REF!</v>
      </c>
      <c r="F165" s="143"/>
      <c r="G165" s="143"/>
      <c r="H165" s="143"/>
      <c r="I165" s="144"/>
      <c r="J165" s="143"/>
      <c r="K165" s="143"/>
      <c r="L165" s="143"/>
      <c r="M165" s="145">
        <v>500000</v>
      </c>
      <c r="N165" s="143"/>
      <c r="O165" s="143"/>
      <c r="P165" s="143"/>
      <c r="Q165" s="144"/>
      <c r="R165" s="143"/>
      <c r="S165" s="143"/>
      <c r="T165" s="143"/>
      <c r="U165" s="144"/>
    </row>
    <row r="166" spans="1:21" x14ac:dyDescent="0.35">
      <c r="A166" s="139"/>
      <c r="B166" s="131" t="s">
        <v>495</v>
      </c>
      <c r="C166" s="140">
        <v>1500000</v>
      </c>
      <c r="D166" s="141" t="e">
        <f>#REF!*1.02</f>
        <v>#REF!</v>
      </c>
      <c r="E166" s="142" t="e">
        <f t="shared" si="8"/>
        <v>#REF!</v>
      </c>
      <c r="F166" s="143"/>
      <c r="G166" s="143"/>
      <c r="H166" s="143"/>
      <c r="I166" s="145">
        <v>1500000</v>
      </c>
      <c r="J166" s="143"/>
      <c r="K166" s="143"/>
      <c r="L166" s="143"/>
      <c r="M166" s="144"/>
      <c r="N166" s="143"/>
      <c r="O166" s="143"/>
      <c r="P166" s="143"/>
      <c r="Q166" s="144"/>
      <c r="R166" s="143"/>
      <c r="S166" s="143"/>
      <c r="T166" s="143"/>
      <c r="U166" s="144"/>
    </row>
    <row r="167" spans="1:21" x14ac:dyDescent="0.35">
      <c r="A167" s="139"/>
      <c r="B167" s="131" t="s">
        <v>496</v>
      </c>
      <c r="C167" s="140">
        <v>2000000</v>
      </c>
      <c r="D167" s="141" t="e">
        <f>#REF!*1.02</f>
        <v>#REF!</v>
      </c>
      <c r="E167" s="142" t="e">
        <f t="shared" si="8"/>
        <v>#REF!</v>
      </c>
      <c r="F167" s="143"/>
      <c r="G167" s="143"/>
      <c r="H167" s="143"/>
      <c r="I167" s="145">
        <v>500000</v>
      </c>
      <c r="J167" s="143"/>
      <c r="K167" s="143"/>
      <c r="L167" s="143"/>
      <c r="M167" s="145">
        <v>500000</v>
      </c>
      <c r="N167" s="143"/>
      <c r="O167" s="143"/>
      <c r="P167" s="143"/>
      <c r="Q167" s="145">
        <v>500000</v>
      </c>
      <c r="R167" s="143"/>
      <c r="S167" s="143"/>
      <c r="T167" s="143"/>
      <c r="U167" s="145">
        <v>500000</v>
      </c>
    </row>
    <row r="168" spans="1:21" x14ac:dyDescent="0.35">
      <c r="A168" s="139">
        <v>2210801</v>
      </c>
      <c r="B168" s="131" t="s">
        <v>497</v>
      </c>
      <c r="C168" s="140">
        <v>2000000</v>
      </c>
      <c r="D168" s="141" t="e">
        <f>#REF!*1.02</f>
        <v>#REF!</v>
      </c>
      <c r="E168" s="142" t="e">
        <f t="shared" si="8"/>
        <v>#REF!</v>
      </c>
      <c r="F168" s="143"/>
      <c r="G168" s="143"/>
      <c r="H168" s="143"/>
      <c r="I168" s="145">
        <v>500000</v>
      </c>
      <c r="J168" s="143"/>
      <c r="K168" s="143"/>
      <c r="L168" s="143"/>
      <c r="M168" s="145">
        <v>500000</v>
      </c>
      <c r="N168" s="143"/>
      <c r="O168" s="143"/>
      <c r="P168" s="143"/>
      <c r="Q168" s="145">
        <v>500000</v>
      </c>
      <c r="R168" s="143"/>
      <c r="S168" s="143"/>
      <c r="T168" s="143"/>
      <c r="U168" s="145">
        <v>500000</v>
      </c>
    </row>
    <row r="169" spans="1:21" x14ac:dyDescent="0.35">
      <c r="A169" s="139">
        <v>2210303</v>
      </c>
      <c r="B169" s="131" t="s">
        <v>498</v>
      </c>
      <c r="C169" s="140">
        <v>2000000</v>
      </c>
      <c r="D169" s="141" t="e">
        <f>#REF!*1.02</f>
        <v>#REF!</v>
      </c>
      <c r="E169" s="142" t="e">
        <f t="shared" si="8"/>
        <v>#REF!</v>
      </c>
      <c r="F169" s="143"/>
      <c r="G169" s="143"/>
      <c r="H169" s="143"/>
      <c r="I169" s="145">
        <v>500000</v>
      </c>
      <c r="J169" s="143"/>
      <c r="K169" s="143"/>
      <c r="L169" s="143"/>
      <c r="M169" s="145">
        <v>500000</v>
      </c>
      <c r="N169" s="143"/>
      <c r="O169" s="143"/>
      <c r="P169" s="143"/>
      <c r="Q169" s="145">
        <v>500000</v>
      </c>
      <c r="R169" s="143"/>
      <c r="S169" s="143"/>
      <c r="T169" s="143"/>
      <c r="U169" s="145">
        <v>500000</v>
      </c>
    </row>
    <row r="170" spans="1:21" x14ac:dyDescent="0.35">
      <c r="A170" s="139">
        <v>2211016</v>
      </c>
      <c r="B170" s="131" t="s">
        <v>499</v>
      </c>
      <c r="C170" s="140">
        <v>1000000</v>
      </c>
      <c r="D170" s="141" t="e">
        <f>#REF!*1.02</f>
        <v>#REF!</v>
      </c>
      <c r="E170" s="142" t="e">
        <f t="shared" si="8"/>
        <v>#REF!</v>
      </c>
      <c r="F170" s="143"/>
      <c r="G170" s="143"/>
      <c r="H170" s="143"/>
      <c r="I170" s="144"/>
      <c r="J170" s="143"/>
      <c r="K170" s="143"/>
      <c r="L170" s="143"/>
      <c r="M170" s="144"/>
      <c r="N170" s="143"/>
      <c r="O170" s="143"/>
      <c r="P170" s="143"/>
      <c r="Q170" s="144"/>
      <c r="R170" s="143"/>
      <c r="S170" s="143"/>
      <c r="T170" s="143"/>
      <c r="U170" s="145">
        <v>1000000</v>
      </c>
    </row>
    <row r="171" spans="1:21" x14ac:dyDescent="0.35">
      <c r="A171" s="139"/>
      <c r="B171" s="131" t="s">
        <v>500</v>
      </c>
      <c r="C171" s="140">
        <v>1000000</v>
      </c>
      <c r="D171" s="141" t="e">
        <f>#REF!*1.02</f>
        <v>#REF!</v>
      </c>
      <c r="E171" s="142" t="e">
        <f t="shared" si="8"/>
        <v>#REF!</v>
      </c>
      <c r="F171" s="143"/>
      <c r="G171" s="143"/>
      <c r="H171" s="143"/>
      <c r="I171" s="144"/>
      <c r="J171" s="143"/>
      <c r="K171" s="143"/>
      <c r="L171" s="143"/>
      <c r="M171" s="145">
        <v>500000</v>
      </c>
      <c r="N171" s="143"/>
      <c r="O171" s="143"/>
      <c r="P171" s="143"/>
      <c r="Q171" s="145">
        <v>500000</v>
      </c>
      <c r="R171" s="143"/>
      <c r="S171" s="143"/>
      <c r="T171" s="143"/>
      <c r="U171" s="144"/>
    </row>
    <row r="172" spans="1:21" x14ac:dyDescent="0.35">
      <c r="A172" s="139"/>
      <c r="B172" s="131" t="s">
        <v>501</v>
      </c>
      <c r="C172" s="140">
        <v>3000000</v>
      </c>
      <c r="D172" s="141" t="e">
        <f>#REF!*1.02</f>
        <v>#REF!</v>
      </c>
      <c r="E172" s="142" t="e">
        <f t="shared" si="8"/>
        <v>#REF!</v>
      </c>
      <c r="F172" s="143"/>
      <c r="G172" s="143"/>
      <c r="H172" s="143"/>
      <c r="I172" s="144"/>
      <c r="J172" s="143"/>
      <c r="K172" s="143"/>
      <c r="L172" s="143"/>
      <c r="M172" s="145">
        <v>3000000</v>
      </c>
      <c r="N172" s="143"/>
      <c r="O172" s="143"/>
      <c r="P172" s="143"/>
      <c r="Q172" s="144"/>
      <c r="R172" s="143"/>
      <c r="S172" s="143"/>
      <c r="T172" s="143"/>
      <c r="U172" s="144"/>
    </row>
    <row r="173" spans="1:21" x14ac:dyDescent="0.35">
      <c r="A173" s="139">
        <v>2211101</v>
      </c>
      <c r="B173" s="131" t="s">
        <v>502</v>
      </c>
      <c r="C173" s="140">
        <v>2000000</v>
      </c>
      <c r="D173" s="141" t="e">
        <f>#REF!*1.02</f>
        <v>#REF!</v>
      </c>
      <c r="E173" s="142" t="e">
        <f t="shared" si="8"/>
        <v>#REF!</v>
      </c>
      <c r="F173" s="143"/>
      <c r="G173" s="143"/>
      <c r="H173" s="143"/>
      <c r="I173" s="144"/>
      <c r="J173" s="143"/>
      <c r="K173" s="143"/>
      <c r="L173" s="143"/>
      <c r="M173" s="145">
        <v>2000000</v>
      </c>
      <c r="N173" s="143"/>
      <c r="O173" s="143"/>
      <c r="P173" s="143"/>
      <c r="Q173" s="144"/>
      <c r="R173" s="143"/>
      <c r="S173" s="143"/>
      <c r="T173" s="143"/>
      <c r="U173" s="144"/>
    </row>
    <row r="174" spans="1:21" x14ac:dyDescent="0.35">
      <c r="A174" s="139">
        <v>2210502</v>
      </c>
      <c r="B174" s="131" t="s">
        <v>503</v>
      </c>
      <c r="C174" s="140">
        <v>300000</v>
      </c>
      <c r="D174" s="141" t="e">
        <f>#REF!*1.02</f>
        <v>#REF!</v>
      </c>
      <c r="E174" s="142" t="e">
        <f t="shared" si="8"/>
        <v>#REF!</v>
      </c>
      <c r="F174" s="143"/>
      <c r="G174" s="143"/>
      <c r="H174" s="143"/>
      <c r="I174" s="144"/>
      <c r="J174" s="143"/>
      <c r="K174" s="143"/>
      <c r="L174" s="143"/>
      <c r="M174" s="145">
        <v>150000</v>
      </c>
      <c r="N174" s="143"/>
      <c r="O174" s="143"/>
      <c r="P174" s="143"/>
      <c r="Q174" s="145">
        <v>150000</v>
      </c>
      <c r="R174" s="143"/>
      <c r="S174" s="143"/>
      <c r="T174" s="143"/>
      <c r="U174" s="144"/>
    </row>
    <row r="175" spans="1:21" x14ac:dyDescent="0.35">
      <c r="A175" s="139"/>
      <c r="B175" s="131" t="s">
        <v>504</v>
      </c>
      <c r="C175" s="140">
        <v>500000</v>
      </c>
      <c r="D175" s="141" t="e">
        <f>#REF!*1.02</f>
        <v>#REF!</v>
      </c>
      <c r="E175" s="142" t="e">
        <f t="shared" si="8"/>
        <v>#REF!</v>
      </c>
      <c r="F175" s="143"/>
      <c r="G175" s="143"/>
      <c r="H175" s="143"/>
      <c r="I175" s="144"/>
      <c r="J175" s="143"/>
      <c r="K175" s="143"/>
      <c r="L175" s="143"/>
      <c r="M175" s="145">
        <v>500000</v>
      </c>
      <c r="N175" s="143"/>
      <c r="O175" s="143"/>
      <c r="P175" s="143"/>
      <c r="Q175" s="144"/>
      <c r="R175" s="143"/>
      <c r="S175" s="143"/>
      <c r="T175" s="143"/>
      <c r="U175" s="144"/>
    </row>
    <row r="176" spans="1:21" x14ac:dyDescent="0.35">
      <c r="A176" s="139"/>
      <c r="B176" s="132" t="s">
        <v>505</v>
      </c>
      <c r="C176" s="146">
        <f>SUM(C152:C175)</f>
        <v>34800000</v>
      </c>
      <c r="D176" s="147" t="e">
        <f>SUM(D152:D175)</f>
        <v>#REF!</v>
      </c>
      <c r="E176" s="148" t="e">
        <f>SUM(E152:E175)</f>
        <v>#REF!</v>
      </c>
      <c r="F176" s="143"/>
      <c r="G176" s="143"/>
      <c r="H176" s="143"/>
      <c r="I176" s="144"/>
      <c r="J176" s="143"/>
      <c r="K176" s="143"/>
      <c r="L176" s="143"/>
      <c r="M176" s="144"/>
      <c r="N176" s="143"/>
      <c r="O176" s="143"/>
      <c r="P176" s="143"/>
      <c r="Q176" s="144"/>
      <c r="R176" s="143"/>
      <c r="S176" s="143"/>
      <c r="T176" s="143"/>
      <c r="U176" s="144"/>
    </row>
    <row r="177" spans="1:21" x14ac:dyDescent="0.35">
      <c r="A177" s="199" t="s">
        <v>506</v>
      </c>
      <c r="B177" s="200"/>
      <c r="C177" s="200"/>
      <c r="D177" s="200"/>
      <c r="E177" s="201"/>
      <c r="F177" s="143"/>
      <c r="G177" s="143"/>
      <c r="H177" s="143"/>
      <c r="I177" s="144"/>
      <c r="J177" s="143"/>
      <c r="K177" s="143"/>
      <c r="L177" s="143"/>
      <c r="M177" s="144"/>
      <c r="N177" s="143"/>
      <c r="O177" s="143"/>
      <c r="P177" s="143"/>
      <c r="Q177" s="144"/>
      <c r="R177" s="143"/>
      <c r="S177" s="143"/>
      <c r="T177" s="143"/>
      <c r="U177" s="144"/>
    </row>
    <row r="178" spans="1:21" ht="220" x14ac:dyDescent="0.35">
      <c r="A178" s="130" t="s">
        <v>358</v>
      </c>
      <c r="B178" s="132" t="s">
        <v>359</v>
      </c>
      <c r="C178" s="133" t="s">
        <v>360</v>
      </c>
      <c r="D178" s="134" t="s">
        <v>361</v>
      </c>
      <c r="E178" s="135" t="s">
        <v>362</v>
      </c>
      <c r="F178" s="143"/>
      <c r="G178" s="143"/>
      <c r="H178" s="143"/>
      <c r="I178" s="144"/>
      <c r="J178" s="143"/>
      <c r="K178" s="143"/>
      <c r="L178" s="143"/>
      <c r="M178" s="144"/>
      <c r="N178" s="143"/>
      <c r="O178" s="143"/>
      <c r="P178" s="143"/>
      <c r="Q178" s="144"/>
      <c r="R178" s="143"/>
      <c r="S178" s="143"/>
      <c r="T178" s="143"/>
      <c r="U178" s="144"/>
    </row>
    <row r="179" spans="1:21" x14ac:dyDescent="0.35">
      <c r="A179" s="139"/>
      <c r="B179" s="131" t="s">
        <v>367</v>
      </c>
      <c r="C179" s="146"/>
      <c r="D179" s="147"/>
      <c r="E179" s="148"/>
      <c r="F179" s="143"/>
      <c r="G179" s="143"/>
      <c r="H179" s="143"/>
      <c r="I179" s="144"/>
      <c r="J179" s="143"/>
      <c r="K179" s="143"/>
      <c r="L179" s="143"/>
      <c r="M179" s="144"/>
      <c r="N179" s="143"/>
      <c r="O179" s="143"/>
      <c r="P179" s="143"/>
      <c r="Q179" s="144"/>
      <c r="R179" s="143"/>
      <c r="S179" s="143"/>
      <c r="T179" s="143"/>
      <c r="U179" s="144"/>
    </row>
    <row r="180" spans="1:21" x14ac:dyDescent="0.35">
      <c r="A180" s="139"/>
      <c r="B180" s="131" t="s">
        <v>465</v>
      </c>
      <c r="C180" s="140">
        <v>1000000</v>
      </c>
      <c r="D180" s="141" t="e">
        <f>#REF!*1.02</f>
        <v>#REF!</v>
      </c>
      <c r="E180" s="142" t="e">
        <f>D180*1.02</f>
        <v>#REF!</v>
      </c>
      <c r="F180" s="143"/>
      <c r="G180" s="143"/>
      <c r="H180" s="143"/>
      <c r="I180" s="145">
        <v>250000</v>
      </c>
      <c r="J180" s="143"/>
      <c r="K180" s="143"/>
      <c r="L180" s="143"/>
      <c r="M180" s="145">
        <v>250000</v>
      </c>
      <c r="N180" s="143"/>
      <c r="O180" s="143"/>
      <c r="P180" s="143"/>
      <c r="Q180" s="145">
        <v>250000</v>
      </c>
      <c r="R180" s="143"/>
      <c r="S180" s="143"/>
      <c r="T180" s="143"/>
      <c r="U180" s="145">
        <v>250000</v>
      </c>
    </row>
    <row r="181" spans="1:21" x14ac:dyDescent="0.35">
      <c r="A181" s="139"/>
      <c r="B181" s="131" t="s">
        <v>507</v>
      </c>
      <c r="C181" s="140">
        <v>1000000</v>
      </c>
      <c r="D181" s="141" t="e">
        <f>#REF!*1.02</f>
        <v>#REF!</v>
      </c>
      <c r="E181" s="142" t="e">
        <f>D181*1.02</f>
        <v>#REF!</v>
      </c>
      <c r="F181" s="143"/>
      <c r="G181" s="143"/>
      <c r="H181" s="143"/>
      <c r="I181" s="144"/>
      <c r="J181" s="143"/>
      <c r="K181" s="143"/>
      <c r="L181" s="143"/>
      <c r="M181" s="145">
        <v>1000000</v>
      </c>
      <c r="N181" s="143"/>
      <c r="O181" s="143"/>
      <c r="P181" s="143"/>
      <c r="Q181" s="144"/>
      <c r="R181" s="143"/>
      <c r="S181" s="143"/>
      <c r="T181" s="143"/>
      <c r="U181" s="144"/>
    </row>
    <row r="182" spans="1:21" x14ac:dyDescent="0.35">
      <c r="A182" s="139"/>
      <c r="B182" s="132" t="s">
        <v>408</v>
      </c>
      <c r="C182" s="146">
        <v>2000000</v>
      </c>
      <c r="D182" s="147" t="e">
        <f>SUM(D180:D181)</f>
        <v>#REF!</v>
      </c>
      <c r="E182" s="148" t="e">
        <f>SUM(E180:E181)</f>
        <v>#REF!</v>
      </c>
      <c r="F182" s="143"/>
      <c r="G182" s="143"/>
      <c r="H182" s="143"/>
      <c r="I182" s="144"/>
      <c r="J182" s="143"/>
      <c r="K182" s="143"/>
      <c r="L182" s="143"/>
      <c r="M182" s="144"/>
      <c r="N182" s="143"/>
      <c r="O182" s="143"/>
      <c r="P182" s="143"/>
      <c r="Q182" s="144"/>
      <c r="R182" s="143"/>
      <c r="S182" s="143"/>
      <c r="T182" s="143"/>
      <c r="U182" s="144"/>
    </row>
    <row r="183" spans="1:21" x14ac:dyDescent="0.35">
      <c r="A183" s="139"/>
      <c r="B183" s="132" t="s">
        <v>409</v>
      </c>
      <c r="C183" s="146"/>
      <c r="D183" s="147" t="e">
        <f>#REF!*1.02</f>
        <v>#REF!</v>
      </c>
      <c r="E183" s="148" t="e">
        <f>D183*1.02</f>
        <v>#REF!</v>
      </c>
      <c r="F183" s="143"/>
      <c r="G183" s="143"/>
      <c r="H183" s="143"/>
      <c r="I183" s="144"/>
      <c r="J183" s="143"/>
      <c r="K183" s="143"/>
      <c r="L183" s="143"/>
      <c r="M183" s="144"/>
      <c r="N183" s="143"/>
      <c r="O183" s="143"/>
      <c r="P183" s="143"/>
      <c r="Q183" s="144"/>
      <c r="R183" s="143"/>
      <c r="S183" s="143"/>
      <c r="T183" s="143"/>
      <c r="U183" s="144"/>
    </row>
    <row r="184" spans="1:21" x14ac:dyDescent="0.35">
      <c r="A184" s="139"/>
      <c r="B184" s="131" t="s">
        <v>508</v>
      </c>
      <c r="C184" s="140">
        <v>2500000</v>
      </c>
      <c r="D184" s="141" t="e">
        <f>#REF!*1.02</f>
        <v>#REF!</v>
      </c>
      <c r="E184" s="142" t="e">
        <f>D184*1.02</f>
        <v>#REF!</v>
      </c>
      <c r="F184" s="143"/>
      <c r="G184" s="143"/>
      <c r="H184" s="143"/>
      <c r="I184" s="144"/>
      <c r="J184" s="143"/>
      <c r="K184" s="143"/>
      <c r="L184" s="143"/>
      <c r="M184" s="145">
        <v>2500000</v>
      </c>
      <c r="N184" s="143"/>
      <c r="O184" s="143"/>
      <c r="P184" s="143"/>
      <c r="Q184" s="144"/>
      <c r="R184" s="143"/>
      <c r="S184" s="143"/>
      <c r="T184" s="143"/>
      <c r="U184" s="144"/>
    </row>
  </sheetData>
  <mergeCells count="8">
    <mergeCell ref="A149:E149"/>
    <mergeCell ref="A177:E177"/>
    <mergeCell ref="C1:U1"/>
    <mergeCell ref="A36:B36"/>
    <mergeCell ref="A60:B60"/>
    <mergeCell ref="A73:A75"/>
    <mergeCell ref="A105:B105"/>
    <mergeCell ref="A114:B1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tabSelected="1" workbookViewId="0"/>
  </sheetViews>
  <sheetFormatPr defaultRowHeight="14.5" x14ac:dyDescent="0.35"/>
  <cols>
    <col min="2" max="2" width="15.90625" customWidth="1"/>
    <col min="3" max="3" width="18.26953125" customWidth="1"/>
    <col min="4" max="4" width="8.984375E-2" hidden="1" customWidth="1"/>
    <col min="5" max="5" width="45.36328125" customWidth="1"/>
  </cols>
  <sheetData>
    <row r="1" spans="1:18" ht="15.5" x14ac:dyDescent="0.35">
      <c r="A1" s="151" t="s">
        <v>540</v>
      </c>
      <c r="D1" s="152"/>
      <c r="E1" s="153"/>
      <c r="R1" s="154"/>
    </row>
    <row r="2" spans="1:18" ht="15.5" x14ac:dyDescent="0.35">
      <c r="A2" s="151"/>
      <c r="C2" t="s">
        <v>509</v>
      </c>
      <c r="D2" s="152"/>
      <c r="E2" s="153"/>
      <c r="R2" s="154"/>
    </row>
    <row r="3" spans="1:18" ht="43.5" x14ac:dyDescent="0.35">
      <c r="A3" s="155" t="s">
        <v>510</v>
      </c>
      <c r="B3" s="156" t="s">
        <v>511</v>
      </c>
      <c r="C3" s="156" t="s">
        <v>512</v>
      </c>
      <c r="D3" s="157" t="s">
        <v>513</v>
      </c>
      <c r="E3" s="158" t="s">
        <v>514</v>
      </c>
      <c r="F3" s="156" t="s">
        <v>515</v>
      </c>
      <c r="G3" s="156" t="s">
        <v>516</v>
      </c>
      <c r="H3" s="156"/>
      <c r="I3" s="156"/>
      <c r="J3" s="156" t="s">
        <v>517</v>
      </c>
      <c r="K3" s="156"/>
      <c r="L3" s="156"/>
      <c r="M3" s="156" t="s">
        <v>518</v>
      </c>
      <c r="N3" s="156"/>
      <c r="O3" s="156"/>
      <c r="P3" s="156" t="s">
        <v>519</v>
      </c>
      <c r="Q3" s="159"/>
      <c r="R3" s="154"/>
    </row>
    <row r="4" spans="1:18" ht="15.5" x14ac:dyDescent="0.35">
      <c r="A4" s="160"/>
      <c r="B4" s="161"/>
      <c r="C4" s="162"/>
      <c r="D4" s="163"/>
      <c r="E4" s="164"/>
      <c r="F4" s="165"/>
      <c r="G4" s="166">
        <v>45474</v>
      </c>
      <c r="H4" s="166">
        <v>45505</v>
      </c>
      <c r="I4" s="166">
        <v>45536</v>
      </c>
      <c r="J4" s="166">
        <v>45566</v>
      </c>
      <c r="K4" s="166">
        <v>45597</v>
      </c>
      <c r="L4" s="166">
        <v>45627</v>
      </c>
      <c r="M4" s="166">
        <v>45658</v>
      </c>
      <c r="N4" s="166">
        <v>45689</v>
      </c>
      <c r="O4" s="166">
        <v>45717</v>
      </c>
      <c r="P4" s="166">
        <v>45748</v>
      </c>
      <c r="Q4" s="167">
        <v>45778</v>
      </c>
      <c r="R4" s="166">
        <v>45809</v>
      </c>
    </row>
    <row r="5" spans="1:18" ht="84.5" x14ac:dyDescent="0.35">
      <c r="A5" s="91" t="s">
        <v>356</v>
      </c>
      <c r="B5" s="168">
        <v>68676000</v>
      </c>
      <c r="C5" s="169" t="s">
        <v>520</v>
      </c>
      <c r="D5" s="170">
        <v>9376000</v>
      </c>
      <c r="E5" s="154" t="s">
        <v>368</v>
      </c>
      <c r="F5" s="141">
        <v>10000</v>
      </c>
      <c r="G5" s="171"/>
      <c r="H5" s="172"/>
      <c r="I5" s="172"/>
      <c r="J5" s="154"/>
      <c r="K5" s="154"/>
      <c r="L5" s="154"/>
      <c r="M5" s="154"/>
      <c r="N5" s="154"/>
      <c r="O5" s="154"/>
      <c r="P5" s="154"/>
      <c r="Q5" s="159"/>
      <c r="R5" s="154"/>
    </row>
    <row r="6" spans="1:18" ht="15.5" x14ac:dyDescent="0.35">
      <c r="A6" s="168"/>
      <c r="B6" s="154"/>
      <c r="C6" s="154"/>
      <c r="D6" s="173"/>
      <c r="E6" s="154" t="s">
        <v>369</v>
      </c>
      <c r="F6" s="141">
        <v>300000</v>
      </c>
      <c r="G6" s="174"/>
      <c r="H6" s="175"/>
      <c r="I6" s="175"/>
      <c r="J6" s="175"/>
      <c r="K6" s="175"/>
      <c r="L6" s="175"/>
      <c r="M6" s="175"/>
      <c r="N6" s="175"/>
      <c r="O6" s="175"/>
      <c r="P6" s="154"/>
      <c r="Q6" s="159"/>
      <c r="R6" s="154"/>
    </row>
    <row r="7" spans="1:18" ht="15.5" x14ac:dyDescent="0.35">
      <c r="A7" s="168"/>
      <c r="B7" s="154"/>
      <c r="C7" s="154"/>
      <c r="D7" s="173"/>
      <c r="E7" s="154" t="s">
        <v>370</v>
      </c>
      <c r="F7" s="141">
        <v>1500000</v>
      </c>
      <c r="G7" s="174"/>
      <c r="H7" s="175"/>
      <c r="I7" s="175"/>
      <c r="J7" s="175"/>
      <c r="K7" s="175"/>
      <c r="L7" s="175"/>
      <c r="M7" s="175"/>
      <c r="N7" s="175"/>
      <c r="O7" s="175"/>
      <c r="P7" s="175"/>
      <c r="Q7" s="176"/>
      <c r="R7" s="175"/>
    </row>
    <row r="8" spans="1:18" ht="15.5" x14ac:dyDescent="0.35">
      <c r="A8" s="168"/>
      <c r="B8" s="154"/>
      <c r="C8" s="154"/>
      <c r="D8" s="173"/>
      <c r="E8" s="154" t="s">
        <v>371</v>
      </c>
      <c r="F8" s="141">
        <v>500000</v>
      </c>
      <c r="G8" s="174"/>
      <c r="H8" s="175"/>
      <c r="I8" s="175"/>
      <c r="J8" s="175"/>
      <c r="K8" s="175"/>
      <c r="L8" s="175"/>
      <c r="M8" s="175"/>
      <c r="N8" s="175"/>
      <c r="O8" s="175"/>
      <c r="P8" s="154"/>
      <c r="Q8" s="159"/>
      <c r="R8" s="154"/>
    </row>
    <row r="9" spans="1:18" ht="15.5" x14ac:dyDescent="0.35">
      <c r="A9" s="168"/>
      <c r="B9" s="154"/>
      <c r="C9" s="154"/>
      <c r="D9" s="173"/>
      <c r="E9" s="154" t="s">
        <v>372</v>
      </c>
      <c r="F9" s="141">
        <v>800000</v>
      </c>
      <c r="G9" s="174"/>
      <c r="H9" s="175"/>
      <c r="I9" s="175"/>
      <c r="J9" s="175"/>
      <c r="K9" s="175"/>
      <c r="L9" s="175"/>
      <c r="M9" s="175"/>
      <c r="N9" s="175"/>
      <c r="O9" s="175"/>
      <c r="P9" s="154"/>
      <c r="Q9" s="159"/>
      <c r="R9" s="154"/>
    </row>
    <row r="10" spans="1:18" ht="15.5" x14ac:dyDescent="0.35">
      <c r="A10" s="168"/>
      <c r="B10" s="154"/>
      <c r="C10" s="154"/>
      <c r="D10" s="173"/>
      <c r="E10" s="154" t="s">
        <v>373</v>
      </c>
      <c r="F10" s="141">
        <v>500000</v>
      </c>
      <c r="G10" s="174"/>
      <c r="H10" s="175"/>
      <c r="I10" s="175"/>
      <c r="J10" s="175"/>
      <c r="K10" s="175"/>
      <c r="L10" s="175"/>
      <c r="M10" s="175"/>
      <c r="N10" s="175"/>
      <c r="O10" s="175"/>
      <c r="P10" s="154"/>
      <c r="Q10" s="159"/>
      <c r="R10" s="154"/>
    </row>
    <row r="11" spans="1:18" ht="15.5" x14ac:dyDescent="0.35">
      <c r="A11" s="168"/>
      <c r="B11" s="154"/>
      <c r="C11" s="154"/>
      <c r="D11" s="173"/>
      <c r="E11" s="154" t="s">
        <v>374</v>
      </c>
      <c r="F11" s="141">
        <v>1200000</v>
      </c>
      <c r="G11" s="174"/>
      <c r="H11" s="175"/>
      <c r="I11" s="175"/>
      <c r="J11" s="175"/>
      <c r="K11" s="175"/>
      <c r="L11" s="175"/>
      <c r="M11" s="175"/>
      <c r="N11" s="175"/>
      <c r="O11" s="175"/>
      <c r="P11" s="175"/>
      <c r="Q11" s="176"/>
      <c r="R11" s="175"/>
    </row>
    <row r="12" spans="1:18" ht="15.5" x14ac:dyDescent="0.35">
      <c r="A12" s="168"/>
      <c r="B12" s="154"/>
      <c r="C12" s="154"/>
      <c r="D12" s="173"/>
      <c r="E12" s="154" t="s">
        <v>375</v>
      </c>
      <c r="F12" s="141">
        <v>10000</v>
      </c>
      <c r="G12" s="174"/>
      <c r="H12" s="175"/>
      <c r="I12" s="175"/>
      <c r="J12" s="175"/>
      <c r="K12" s="175"/>
      <c r="L12" s="175"/>
      <c r="M12" s="175"/>
      <c r="N12" s="175"/>
      <c r="O12" s="175"/>
      <c r="P12" s="154"/>
      <c r="Q12" s="159"/>
      <c r="R12" s="154"/>
    </row>
    <row r="13" spans="1:18" ht="15.5" x14ac:dyDescent="0.35">
      <c r="A13" s="168"/>
      <c r="B13" s="154"/>
      <c r="C13" s="154"/>
      <c r="D13" s="173"/>
      <c r="E13" s="154" t="s">
        <v>376</v>
      </c>
      <c r="F13" s="141">
        <v>500000</v>
      </c>
      <c r="G13" s="174"/>
      <c r="H13" s="175"/>
      <c r="I13" s="175"/>
      <c r="J13" s="175"/>
      <c r="K13" s="175"/>
      <c r="L13" s="175"/>
      <c r="M13" s="175"/>
      <c r="N13" s="175"/>
      <c r="O13" s="175"/>
      <c r="P13" s="154"/>
      <c r="Q13" s="159"/>
      <c r="R13" s="154"/>
    </row>
    <row r="14" spans="1:18" ht="15.5" x14ac:dyDescent="0.35">
      <c r="A14" s="168"/>
      <c r="B14" s="154"/>
      <c r="C14" s="154"/>
      <c r="D14" s="173"/>
      <c r="E14" s="154" t="s">
        <v>377</v>
      </c>
      <c r="F14" s="141">
        <v>916000</v>
      </c>
      <c r="G14" s="174"/>
      <c r="H14" s="175"/>
      <c r="I14" s="175"/>
      <c r="J14" s="175"/>
      <c r="K14" s="175"/>
      <c r="L14" s="175"/>
      <c r="M14" s="175"/>
      <c r="N14" s="175"/>
      <c r="O14" s="175"/>
      <c r="P14" s="154"/>
      <c r="Q14" s="159"/>
      <c r="R14" s="154"/>
    </row>
    <row r="15" spans="1:18" ht="15.5" x14ac:dyDescent="0.35">
      <c r="A15" s="168"/>
      <c r="B15" s="154"/>
      <c r="C15" s="154"/>
      <c r="D15" s="173"/>
      <c r="E15" s="154" t="s">
        <v>378</v>
      </c>
      <c r="F15" s="141">
        <v>500000</v>
      </c>
      <c r="G15" s="174"/>
      <c r="H15" s="175"/>
      <c r="I15" s="175"/>
      <c r="J15" s="175"/>
      <c r="K15" s="175"/>
      <c r="L15" s="175"/>
      <c r="M15" s="175"/>
      <c r="N15" s="175"/>
      <c r="O15" s="175"/>
      <c r="P15" s="154"/>
      <c r="Q15" s="159"/>
      <c r="R15" s="154"/>
    </row>
    <row r="16" spans="1:18" ht="15.5" x14ac:dyDescent="0.35">
      <c r="A16" s="168"/>
      <c r="B16" s="154"/>
      <c r="C16" s="154"/>
      <c r="D16" s="173"/>
      <c r="E16" s="154" t="s">
        <v>261</v>
      </c>
      <c r="F16" s="154">
        <v>100000</v>
      </c>
      <c r="G16" s="174"/>
      <c r="H16" s="175"/>
      <c r="I16" s="175"/>
      <c r="J16" s="175"/>
      <c r="K16" s="175"/>
      <c r="L16" s="175"/>
      <c r="M16" s="175"/>
      <c r="N16" s="175"/>
      <c r="O16" s="175"/>
      <c r="P16" s="154"/>
      <c r="Q16" s="159"/>
      <c r="R16" s="154"/>
    </row>
    <row r="17" spans="1:18" ht="15.5" x14ac:dyDescent="0.35">
      <c r="A17" s="168"/>
      <c r="B17" s="154"/>
      <c r="C17" s="177"/>
      <c r="D17" s="173"/>
      <c r="E17" s="154" t="s">
        <v>379</v>
      </c>
      <c r="F17" s="154">
        <v>500000</v>
      </c>
      <c r="G17" s="175"/>
      <c r="H17" s="175"/>
      <c r="I17" s="175"/>
      <c r="J17" s="175"/>
      <c r="K17" s="175"/>
      <c r="L17" s="175"/>
      <c r="M17" s="175"/>
      <c r="N17" s="175"/>
      <c r="O17" s="175"/>
      <c r="P17" s="154"/>
      <c r="Q17" s="159"/>
      <c r="R17" s="154"/>
    </row>
    <row r="18" spans="1:18" ht="15.5" x14ac:dyDescent="0.35">
      <c r="A18" s="168"/>
      <c r="B18" s="154"/>
      <c r="C18" s="177"/>
      <c r="D18" s="173"/>
      <c r="E18" s="154" t="s">
        <v>380</v>
      </c>
      <c r="F18" s="154">
        <v>1000000</v>
      </c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6"/>
      <c r="R18" s="175"/>
    </row>
    <row r="19" spans="1:18" ht="15.5" x14ac:dyDescent="0.35">
      <c r="A19" s="168"/>
      <c r="B19" s="154"/>
      <c r="C19" s="154"/>
      <c r="D19" s="173"/>
      <c r="E19" s="154" t="s">
        <v>381</v>
      </c>
      <c r="F19" s="154">
        <v>1000000</v>
      </c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6"/>
      <c r="R19" s="175"/>
    </row>
    <row r="20" spans="1:18" ht="15.5" x14ac:dyDescent="0.35">
      <c r="A20" s="168"/>
      <c r="B20" s="154"/>
      <c r="C20" s="154"/>
      <c r="D20" s="173"/>
      <c r="E20" s="154" t="s">
        <v>382</v>
      </c>
      <c r="F20" s="154">
        <v>40000</v>
      </c>
      <c r="G20" s="154"/>
      <c r="H20" s="154"/>
      <c r="I20" s="154"/>
      <c r="J20" s="178"/>
      <c r="K20" s="178"/>
      <c r="L20" s="178"/>
      <c r="M20" s="154"/>
      <c r="N20" s="154"/>
      <c r="O20" s="154"/>
      <c r="P20" s="154"/>
      <c r="Q20" s="159"/>
      <c r="R20" s="154"/>
    </row>
    <row r="21" spans="1:18" ht="29" x14ac:dyDescent="0.35">
      <c r="A21" s="168"/>
      <c r="B21" s="154"/>
      <c r="C21" s="179" t="s">
        <v>521</v>
      </c>
      <c r="D21" s="180">
        <v>4000000</v>
      </c>
      <c r="E21" s="154" t="s">
        <v>385</v>
      </c>
      <c r="F21" s="154">
        <v>2000000</v>
      </c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81"/>
      <c r="R21" s="178"/>
    </row>
    <row r="22" spans="1:18" ht="15.5" x14ac:dyDescent="0.35">
      <c r="A22" s="168"/>
      <c r="B22" s="154"/>
      <c r="C22" s="154"/>
      <c r="D22" s="173"/>
      <c r="E22" s="154" t="s">
        <v>386</v>
      </c>
      <c r="F22" s="154">
        <v>2000000</v>
      </c>
      <c r="G22" s="154"/>
      <c r="H22" s="154"/>
      <c r="I22" s="154"/>
      <c r="J22" s="178"/>
      <c r="K22" s="178"/>
      <c r="L22" s="178"/>
      <c r="M22" s="178"/>
      <c r="N22" s="178"/>
      <c r="O22" s="178"/>
      <c r="P22" s="154"/>
      <c r="Q22" s="159"/>
      <c r="R22" s="154"/>
    </row>
    <row r="23" spans="1:18" ht="29" x14ac:dyDescent="0.35">
      <c r="A23" s="168"/>
      <c r="B23" s="154"/>
      <c r="C23" s="182" t="s">
        <v>522</v>
      </c>
      <c r="D23" s="180">
        <v>3300000</v>
      </c>
      <c r="E23" s="182" t="s">
        <v>387</v>
      </c>
      <c r="F23" s="154">
        <v>800000</v>
      </c>
      <c r="G23" s="154"/>
      <c r="H23" s="154"/>
      <c r="I23" s="154"/>
      <c r="J23" s="178"/>
      <c r="K23" s="178"/>
      <c r="L23" s="178"/>
      <c r="M23" s="178"/>
      <c r="N23" s="178"/>
      <c r="O23" s="178"/>
      <c r="P23" s="154"/>
      <c r="Q23" s="159"/>
      <c r="R23" s="154"/>
    </row>
    <row r="24" spans="1:18" ht="29" x14ac:dyDescent="0.35">
      <c r="A24" s="168"/>
      <c r="B24" s="154"/>
      <c r="D24" s="152"/>
      <c r="E24" s="182" t="s">
        <v>388</v>
      </c>
      <c r="F24" s="154">
        <v>1000000</v>
      </c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81"/>
      <c r="R24" s="178"/>
    </row>
    <row r="25" spans="1:18" ht="29" x14ac:dyDescent="0.35">
      <c r="A25" s="168"/>
      <c r="B25" s="154"/>
      <c r="C25" s="154"/>
      <c r="D25" s="173"/>
      <c r="E25" s="182" t="s">
        <v>389</v>
      </c>
      <c r="F25" s="154">
        <v>500000</v>
      </c>
      <c r="G25" s="154"/>
      <c r="H25" s="154"/>
      <c r="I25" s="154"/>
      <c r="J25" s="178"/>
      <c r="K25" s="178"/>
      <c r="L25" s="178"/>
      <c r="M25" s="178"/>
      <c r="N25" s="178"/>
      <c r="O25" s="178"/>
      <c r="P25" s="154"/>
      <c r="Q25" s="159"/>
      <c r="R25" s="154"/>
    </row>
    <row r="26" spans="1:18" ht="29" x14ac:dyDescent="0.35">
      <c r="A26" s="168"/>
      <c r="B26" s="154"/>
      <c r="C26" s="154"/>
      <c r="D26" s="173"/>
      <c r="E26" s="182" t="s">
        <v>390</v>
      </c>
      <c r="F26" s="154">
        <v>1000000</v>
      </c>
      <c r="G26" s="154"/>
      <c r="H26" s="154"/>
      <c r="I26" s="154"/>
      <c r="J26" s="178"/>
      <c r="K26" s="178"/>
      <c r="L26" s="178"/>
      <c r="M26" s="178"/>
      <c r="N26" s="178"/>
      <c r="O26" s="178"/>
      <c r="P26" s="154"/>
      <c r="Q26" s="159"/>
      <c r="R26" s="154"/>
    </row>
    <row r="27" spans="1:18" ht="15.5" x14ac:dyDescent="0.35">
      <c r="A27" s="168"/>
      <c r="B27" s="154"/>
      <c r="C27" s="183" t="s">
        <v>523</v>
      </c>
      <c r="D27" s="170">
        <v>52000000</v>
      </c>
      <c r="E27" s="154" t="s">
        <v>394</v>
      </c>
      <c r="F27" s="154">
        <v>30000000</v>
      </c>
      <c r="G27" s="154"/>
      <c r="H27" s="154"/>
      <c r="I27" s="154"/>
      <c r="J27" s="178"/>
      <c r="K27" s="178"/>
      <c r="L27" s="178"/>
      <c r="M27" s="178"/>
      <c r="N27" s="178"/>
      <c r="O27" s="178"/>
      <c r="P27" s="154"/>
      <c r="Q27" s="159"/>
      <c r="R27" s="154"/>
    </row>
    <row r="28" spans="1:18" ht="15.5" x14ac:dyDescent="0.35">
      <c r="A28" s="168"/>
      <c r="B28" s="154"/>
      <c r="D28" s="152"/>
      <c r="E28" s="154" t="s">
        <v>395</v>
      </c>
      <c r="F28" s="154">
        <v>20000000</v>
      </c>
      <c r="G28" s="154"/>
      <c r="H28" s="154"/>
      <c r="I28" s="154"/>
      <c r="J28" s="178"/>
      <c r="K28" s="178"/>
      <c r="L28" s="178"/>
      <c r="M28" s="154"/>
      <c r="N28" s="154"/>
      <c r="O28" s="154"/>
      <c r="P28" s="154"/>
      <c r="Q28" s="159"/>
      <c r="R28" s="154"/>
    </row>
    <row r="29" spans="1:18" ht="15.5" x14ac:dyDescent="0.35">
      <c r="A29" s="168"/>
      <c r="B29" s="154"/>
      <c r="C29" s="154"/>
      <c r="D29" s="173"/>
      <c r="E29" s="154" t="s">
        <v>524</v>
      </c>
      <c r="F29" s="154">
        <v>0</v>
      </c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9"/>
      <c r="R29" s="154"/>
    </row>
    <row r="30" spans="1:18" ht="15.5" x14ac:dyDescent="0.35">
      <c r="A30" s="168"/>
      <c r="B30" s="154"/>
      <c r="C30" s="154"/>
      <c r="D30" s="173"/>
      <c r="E30" s="154" t="s">
        <v>525</v>
      </c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9"/>
      <c r="R30" s="154"/>
    </row>
    <row r="31" spans="1:18" ht="15.5" x14ac:dyDescent="0.35">
      <c r="A31" s="168"/>
      <c r="B31" s="154"/>
      <c r="C31" s="154"/>
      <c r="D31" s="173"/>
      <c r="E31" s="154" t="s">
        <v>396</v>
      </c>
      <c r="F31" s="154">
        <v>2000000</v>
      </c>
      <c r="G31" s="154"/>
      <c r="H31" s="154"/>
      <c r="I31" s="154"/>
      <c r="J31" s="178"/>
      <c r="K31" s="178"/>
      <c r="L31" s="178"/>
      <c r="M31" s="178"/>
      <c r="N31" s="178"/>
      <c r="O31" s="178"/>
      <c r="P31" s="154"/>
      <c r="Q31" s="159"/>
      <c r="R31" s="154"/>
    </row>
    <row r="32" spans="1:18" ht="15.5" x14ac:dyDescent="0.35">
      <c r="A32" s="168"/>
      <c r="B32" s="154"/>
      <c r="C32" s="154"/>
      <c r="D32" s="173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9"/>
      <c r="R32" s="154"/>
    </row>
    <row r="33" spans="1:18" ht="46.5" x14ac:dyDescent="0.35">
      <c r="A33" s="184" t="s">
        <v>526</v>
      </c>
      <c r="B33" s="146">
        <v>10466000</v>
      </c>
      <c r="C33" s="169" t="s">
        <v>520</v>
      </c>
      <c r="D33" s="180">
        <v>3466000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9"/>
      <c r="R33" s="154"/>
    </row>
    <row r="34" spans="1:18" ht="15.5" x14ac:dyDescent="0.35">
      <c r="A34" s="168"/>
      <c r="B34" s="154"/>
      <c r="C34" s="154"/>
      <c r="D34" s="173"/>
      <c r="E34" s="154" t="s">
        <v>400</v>
      </c>
      <c r="F34" s="154">
        <v>300000</v>
      </c>
      <c r="G34" s="185"/>
      <c r="H34" s="185"/>
      <c r="I34" s="185"/>
      <c r="J34" s="185"/>
      <c r="K34" s="185"/>
      <c r="L34" s="185"/>
      <c r="M34" s="185"/>
      <c r="N34" s="185"/>
      <c r="O34" s="185"/>
      <c r="P34" s="154"/>
      <c r="Q34" s="159"/>
      <c r="R34" s="154"/>
    </row>
    <row r="35" spans="1:18" ht="15.5" x14ac:dyDescent="0.35">
      <c r="A35" s="168"/>
      <c r="B35" s="154"/>
      <c r="C35" s="154"/>
      <c r="D35" s="173"/>
      <c r="E35" s="154" t="s">
        <v>401</v>
      </c>
      <c r="F35" s="154">
        <v>600000</v>
      </c>
      <c r="G35" s="185"/>
      <c r="H35" s="185"/>
      <c r="I35" s="185"/>
      <c r="J35" s="185"/>
      <c r="K35" s="185"/>
      <c r="L35" s="185"/>
      <c r="M35" s="185"/>
      <c r="N35" s="185"/>
      <c r="O35" s="185"/>
      <c r="P35" s="154"/>
      <c r="Q35" s="159"/>
      <c r="R35" s="154"/>
    </row>
    <row r="36" spans="1:18" ht="15.5" x14ac:dyDescent="0.35">
      <c r="A36" s="168"/>
      <c r="B36" s="154"/>
      <c r="C36" s="154"/>
      <c r="D36" s="173"/>
      <c r="E36" s="154" t="s">
        <v>402</v>
      </c>
      <c r="F36" s="154">
        <v>200000</v>
      </c>
      <c r="G36" s="185"/>
      <c r="H36" s="185"/>
      <c r="I36" s="185"/>
      <c r="J36" s="154"/>
      <c r="K36" s="154"/>
      <c r="L36" s="154"/>
      <c r="M36" s="185"/>
      <c r="N36" s="185"/>
      <c r="O36" s="185"/>
      <c r="P36" s="154"/>
      <c r="Q36" s="159"/>
      <c r="R36" s="154"/>
    </row>
    <row r="37" spans="1:18" ht="15.5" x14ac:dyDescent="0.35">
      <c r="A37" s="168"/>
      <c r="B37" s="154"/>
      <c r="C37" s="154"/>
      <c r="D37" s="173"/>
      <c r="E37" s="154" t="s">
        <v>403</v>
      </c>
      <c r="F37" s="154">
        <v>500000</v>
      </c>
      <c r="G37" s="185"/>
      <c r="H37" s="185"/>
      <c r="I37" s="185"/>
      <c r="J37" s="185"/>
      <c r="K37" s="185"/>
      <c r="L37" s="185"/>
      <c r="M37" s="185"/>
      <c r="N37" s="185"/>
      <c r="O37" s="185"/>
      <c r="P37" s="154"/>
      <c r="Q37" s="159"/>
      <c r="R37" s="154"/>
    </row>
    <row r="38" spans="1:18" ht="15.5" x14ac:dyDescent="0.35">
      <c r="A38" s="168"/>
      <c r="B38" s="154"/>
      <c r="C38" s="154"/>
      <c r="D38" s="173"/>
      <c r="E38" s="154" t="s">
        <v>375</v>
      </c>
      <c r="F38" s="154">
        <v>10000</v>
      </c>
      <c r="G38" s="185"/>
      <c r="H38" s="185"/>
      <c r="I38" s="185"/>
      <c r="J38" s="185"/>
      <c r="K38" s="185"/>
      <c r="L38" s="185"/>
      <c r="M38" s="154"/>
      <c r="N38" s="154"/>
      <c r="O38" s="154"/>
      <c r="P38" s="154"/>
      <c r="Q38" s="159"/>
      <c r="R38" s="154"/>
    </row>
    <row r="39" spans="1:18" ht="15.5" x14ac:dyDescent="0.35">
      <c r="A39" s="168"/>
      <c r="B39" s="154"/>
      <c r="C39" s="154"/>
      <c r="D39" s="173"/>
      <c r="E39" s="154" t="s">
        <v>404</v>
      </c>
      <c r="F39" s="154">
        <v>500000</v>
      </c>
      <c r="G39" s="186"/>
      <c r="H39" s="186"/>
      <c r="I39" s="186"/>
      <c r="J39" s="185"/>
      <c r="K39" s="185"/>
      <c r="L39" s="185"/>
      <c r="M39" s="185"/>
      <c r="N39" s="185"/>
      <c r="O39" s="185"/>
      <c r="P39" s="187"/>
      <c r="Q39" s="188"/>
      <c r="R39" s="185"/>
    </row>
    <row r="40" spans="1:18" ht="15.5" x14ac:dyDescent="0.35">
      <c r="A40" s="168"/>
      <c r="B40" s="154"/>
      <c r="C40" s="154"/>
      <c r="D40" s="173"/>
      <c r="E40" s="154" t="s">
        <v>405</v>
      </c>
      <c r="F40" s="154">
        <v>500000</v>
      </c>
      <c r="G40" s="186"/>
      <c r="H40" s="186"/>
      <c r="I40" s="186"/>
      <c r="J40" s="185"/>
      <c r="K40" s="185"/>
      <c r="L40" s="185"/>
      <c r="M40" s="185"/>
      <c r="N40" s="185"/>
      <c r="O40" s="185"/>
      <c r="P40" s="187"/>
      <c r="Q40" s="188"/>
      <c r="R40" s="185"/>
    </row>
    <row r="41" spans="1:18" ht="15.5" x14ac:dyDescent="0.35">
      <c r="A41" s="168"/>
      <c r="B41" s="154"/>
      <c r="C41" s="154"/>
      <c r="D41" s="173"/>
      <c r="E41" s="154" t="s">
        <v>378</v>
      </c>
      <c r="F41" s="154">
        <v>516000</v>
      </c>
      <c r="G41" s="186"/>
      <c r="H41" s="186"/>
      <c r="I41" s="186"/>
      <c r="J41" s="185"/>
      <c r="K41" s="185"/>
      <c r="L41" s="185"/>
      <c r="M41" s="185"/>
      <c r="N41" s="185"/>
      <c r="O41" s="185"/>
      <c r="P41" s="154"/>
      <c r="Q41" s="159"/>
      <c r="R41" s="154"/>
    </row>
    <row r="42" spans="1:18" ht="15.5" x14ac:dyDescent="0.35">
      <c r="A42" s="168"/>
      <c r="B42" s="154"/>
      <c r="C42" s="154"/>
      <c r="D42" s="173"/>
      <c r="E42" s="154" t="s">
        <v>261</v>
      </c>
      <c r="F42" s="154">
        <v>40000</v>
      </c>
      <c r="G42" s="186"/>
      <c r="H42" s="186"/>
      <c r="I42" s="186"/>
      <c r="J42" s="154"/>
      <c r="K42" s="154"/>
      <c r="L42" s="154"/>
      <c r="M42" s="185"/>
      <c r="N42" s="185"/>
      <c r="O42" s="185"/>
      <c r="P42" s="154"/>
      <c r="Q42" s="159"/>
      <c r="R42" s="154"/>
    </row>
    <row r="43" spans="1:18" ht="15.5" x14ac:dyDescent="0.35">
      <c r="A43" s="168"/>
      <c r="B43" s="154"/>
      <c r="C43" s="154"/>
      <c r="D43" s="173"/>
      <c r="E43" s="154" t="s">
        <v>406</v>
      </c>
      <c r="F43" s="154">
        <v>300000</v>
      </c>
      <c r="G43" s="186"/>
      <c r="H43" s="186"/>
      <c r="I43" s="186"/>
      <c r="J43" s="185"/>
      <c r="K43" s="185"/>
      <c r="L43" s="185"/>
      <c r="M43" s="185"/>
      <c r="N43" s="185"/>
      <c r="O43" s="185"/>
      <c r="P43" s="154"/>
      <c r="Q43" s="159"/>
      <c r="R43" s="154"/>
    </row>
    <row r="44" spans="1:18" ht="15.5" x14ac:dyDescent="0.35">
      <c r="A44" s="168"/>
      <c r="B44" s="154"/>
      <c r="C44" s="189" t="s">
        <v>527</v>
      </c>
      <c r="D44" s="180">
        <v>6000000</v>
      </c>
      <c r="E44" s="154" t="s">
        <v>410</v>
      </c>
      <c r="F44" s="154">
        <v>1000000</v>
      </c>
      <c r="G44" s="154"/>
      <c r="H44" s="154"/>
      <c r="I44" s="154"/>
      <c r="J44" s="154"/>
      <c r="K44" s="154"/>
      <c r="L44" s="154"/>
      <c r="M44" s="185"/>
      <c r="N44" s="185"/>
      <c r="O44" s="185"/>
      <c r="P44" s="154"/>
      <c r="Q44" s="159"/>
      <c r="R44" s="154"/>
    </row>
    <row r="45" spans="1:18" ht="15.5" x14ac:dyDescent="0.35">
      <c r="A45" s="168"/>
      <c r="B45" s="154"/>
      <c r="D45" s="152"/>
      <c r="E45" s="154" t="s">
        <v>411</v>
      </c>
      <c r="F45" s="154">
        <v>1500000</v>
      </c>
      <c r="G45" s="185"/>
      <c r="H45" s="185"/>
      <c r="I45" s="185"/>
      <c r="J45" s="154"/>
      <c r="K45" s="154"/>
      <c r="L45" s="154"/>
      <c r="M45" s="154"/>
      <c r="N45" s="154"/>
      <c r="O45" s="154"/>
      <c r="P45" s="154"/>
      <c r="Q45" s="159"/>
      <c r="R45" s="154"/>
    </row>
    <row r="46" spans="1:18" ht="15.5" x14ac:dyDescent="0.35">
      <c r="A46" s="168"/>
      <c r="B46" s="154"/>
      <c r="C46" s="154"/>
      <c r="D46" s="173"/>
      <c r="E46" s="154" t="s">
        <v>412</v>
      </c>
      <c r="F46" s="154">
        <v>3500000</v>
      </c>
      <c r="G46" s="154"/>
      <c r="H46" s="154"/>
      <c r="I46" s="154"/>
      <c r="J46" s="185"/>
      <c r="K46" s="185"/>
      <c r="L46" s="185"/>
      <c r="M46" s="154"/>
      <c r="N46" s="154"/>
      <c r="O46" s="154"/>
      <c r="P46" s="154"/>
      <c r="Q46" s="159"/>
      <c r="R46" s="154"/>
    </row>
    <row r="47" spans="1:18" ht="28.5" x14ac:dyDescent="0.35">
      <c r="A47" s="168"/>
      <c r="B47" s="154"/>
      <c r="C47" s="189" t="s">
        <v>528</v>
      </c>
      <c r="D47" s="180">
        <v>1000000</v>
      </c>
      <c r="E47" s="154" t="s">
        <v>413</v>
      </c>
      <c r="F47" s="154">
        <v>1000000</v>
      </c>
      <c r="G47" s="154"/>
      <c r="H47" s="154"/>
      <c r="I47" s="154"/>
      <c r="J47" s="154"/>
      <c r="K47" s="154"/>
      <c r="L47" s="154"/>
      <c r="M47" s="185"/>
      <c r="N47" s="185"/>
      <c r="O47" s="185"/>
      <c r="P47" s="154"/>
      <c r="Q47" s="159"/>
      <c r="R47" s="154"/>
    </row>
    <row r="48" spans="1:18" ht="46.5" x14ac:dyDescent="0.35">
      <c r="A48" s="184" t="s">
        <v>529</v>
      </c>
      <c r="B48" s="146">
        <v>123080000</v>
      </c>
      <c r="C48" s="169" t="s">
        <v>520</v>
      </c>
      <c r="D48" s="146">
        <v>20460000</v>
      </c>
      <c r="E48" s="154" t="s">
        <v>417</v>
      </c>
      <c r="F48" s="154">
        <v>10000</v>
      </c>
      <c r="G48" s="190"/>
      <c r="H48" s="190"/>
      <c r="I48" s="190"/>
      <c r="J48" s="154"/>
      <c r="K48" s="154"/>
      <c r="L48" s="154"/>
      <c r="M48" s="154"/>
      <c r="N48" s="154"/>
      <c r="O48" s="154"/>
      <c r="P48" s="154"/>
      <c r="Q48" s="159"/>
      <c r="R48" s="154"/>
    </row>
    <row r="49" spans="1:18" ht="15.5" x14ac:dyDescent="0.35">
      <c r="A49" s="168"/>
      <c r="B49" s="154"/>
      <c r="C49" s="154"/>
      <c r="D49" s="173"/>
      <c r="E49" s="154" t="s">
        <v>418</v>
      </c>
      <c r="F49" s="154">
        <v>50000</v>
      </c>
      <c r="G49" s="190"/>
      <c r="H49" s="190"/>
      <c r="I49" s="190"/>
      <c r="J49" s="154"/>
      <c r="K49" s="154"/>
      <c r="L49" s="154"/>
      <c r="M49" s="190"/>
      <c r="N49" s="190"/>
      <c r="O49" s="190"/>
      <c r="P49" s="154"/>
      <c r="Q49" s="159"/>
      <c r="R49" s="154"/>
    </row>
    <row r="50" spans="1:18" ht="15.5" x14ac:dyDescent="0.35">
      <c r="A50" s="168"/>
      <c r="B50" s="154"/>
      <c r="C50" s="154"/>
      <c r="D50" s="173"/>
      <c r="E50" s="154" t="s">
        <v>419</v>
      </c>
      <c r="F50" s="154">
        <v>30000</v>
      </c>
      <c r="G50" s="190"/>
      <c r="H50" s="190"/>
      <c r="I50" s="190"/>
      <c r="J50" s="190"/>
      <c r="K50" s="190"/>
      <c r="L50" s="190"/>
      <c r="M50" s="190"/>
      <c r="N50" s="190"/>
      <c r="O50" s="190"/>
      <c r="P50" s="154"/>
      <c r="Q50" s="159"/>
      <c r="R50" s="154"/>
    </row>
    <row r="51" spans="1:18" ht="15.5" x14ac:dyDescent="0.35">
      <c r="A51" s="168"/>
      <c r="B51" s="154"/>
      <c r="C51" s="154"/>
      <c r="D51" s="173"/>
      <c r="E51" s="154" t="s">
        <v>420</v>
      </c>
      <c r="F51" s="154">
        <v>1000000</v>
      </c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1"/>
      <c r="R51" s="190"/>
    </row>
    <row r="52" spans="1:18" ht="15.5" x14ac:dyDescent="0.35">
      <c r="A52" s="168"/>
      <c r="B52" s="154"/>
      <c r="C52" s="154"/>
      <c r="D52" s="173"/>
      <c r="E52" s="154" t="s">
        <v>421</v>
      </c>
      <c r="F52" s="154">
        <v>2500000</v>
      </c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1"/>
      <c r="R52" s="190"/>
    </row>
    <row r="53" spans="1:18" ht="15.5" x14ac:dyDescent="0.35">
      <c r="A53" s="168"/>
      <c r="B53" s="154"/>
      <c r="C53" s="154"/>
      <c r="D53" s="173"/>
      <c r="E53" s="154" t="s">
        <v>422</v>
      </c>
      <c r="F53" s="154">
        <v>300000</v>
      </c>
      <c r="G53" s="190"/>
      <c r="H53" s="190"/>
      <c r="I53" s="190"/>
      <c r="J53" s="190"/>
      <c r="K53" s="190"/>
      <c r="L53" s="190"/>
      <c r="M53" s="190"/>
      <c r="N53" s="190"/>
      <c r="O53" s="190"/>
      <c r="P53" s="154"/>
      <c r="Q53" s="159"/>
      <c r="R53" s="154"/>
    </row>
    <row r="54" spans="1:18" ht="15.5" x14ac:dyDescent="0.35">
      <c r="A54" s="168"/>
      <c r="B54" s="154"/>
      <c r="C54" s="154"/>
      <c r="D54" s="173"/>
      <c r="E54" s="154" t="s">
        <v>423</v>
      </c>
      <c r="F54" s="154">
        <v>30000</v>
      </c>
      <c r="G54" s="190"/>
      <c r="H54" s="190"/>
      <c r="I54" s="190"/>
      <c r="J54" s="154"/>
      <c r="K54" s="154"/>
      <c r="L54" s="154"/>
      <c r="M54" s="190"/>
      <c r="N54" s="190"/>
      <c r="O54" s="190"/>
      <c r="P54" s="154"/>
      <c r="Q54" s="159"/>
      <c r="R54" s="154"/>
    </row>
    <row r="55" spans="1:18" ht="15.5" x14ac:dyDescent="0.35">
      <c r="A55" s="168"/>
      <c r="B55" s="154"/>
      <c r="C55" s="154"/>
      <c r="D55" s="173"/>
      <c r="E55" s="154" t="s">
        <v>424</v>
      </c>
      <c r="F55" s="154">
        <v>500000</v>
      </c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1"/>
      <c r="R55" s="190"/>
    </row>
    <row r="56" spans="1:18" ht="15.5" x14ac:dyDescent="0.35">
      <c r="A56" s="168"/>
      <c r="B56" s="154"/>
      <c r="C56" s="154"/>
      <c r="D56" s="173"/>
      <c r="E56" s="154" t="s">
        <v>425</v>
      </c>
      <c r="F56" s="154">
        <v>600000</v>
      </c>
      <c r="G56" s="190"/>
      <c r="H56" s="190"/>
      <c r="I56" s="190"/>
      <c r="J56" s="190"/>
      <c r="K56" s="190"/>
      <c r="L56" s="190"/>
      <c r="M56" s="190"/>
      <c r="N56" s="190"/>
      <c r="O56" s="190"/>
      <c r="P56" s="190"/>
      <c r="Q56" s="191"/>
      <c r="R56" s="190"/>
    </row>
    <row r="57" spans="1:18" ht="15.5" x14ac:dyDescent="0.35">
      <c r="A57" s="168"/>
      <c r="B57" s="154"/>
      <c r="C57" s="154"/>
      <c r="D57" s="173"/>
      <c r="E57" s="154" t="s">
        <v>426</v>
      </c>
      <c r="F57" s="154">
        <v>800000</v>
      </c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1"/>
      <c r="R57" s="190"/>
    </row>
    <row r="58" spans="1:18" ht="15.5" x14ac:dyDescent="0.35">
      <c r="A58" s="168"/>
      <c r="B58" s="154"/>
      <c r="C58" s="154"/>
      <c r="D58" s="173"/>
      <c r="E58" s="154" t="s">
        <v>427</v>
      </c>
      <c r="F58" s="154"/>
      <c r="G58" s="190"/>
      <c r="H58" s="190"/>
      <c r="I58" s="190"/>
      <c r="J58" s="190"/>
      <c r="K58" s="190"/>
      <c r="L58" s="190"/>
      <c r="M58" s="190"/>
      <c r="N58" s="190"/>
      <c r="O58" s="190"/>
      <c r="P58" s="190"/>
      <c r="Q58" s="191"/>
      <c r="R58" s="190"/>
    </row>
    <row r="59" spans="1:18" ht="15.5" x14ac:dyDescent="0.35">
      <c r="A59" s="168"/>
      <c r="B59" s="154"/>
      <c r="C59" s="154"/>
      <c r="D59" s="173"/>
      <c r="E59" s="154" t="s">
        <v>530</v>
      </c>
      <c r="F59" s="154">
        <v>5000000</v>
      </c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1"/>
      <c r="R59" s="190"/>
    </row>
    <row r="60" spans="1:18" ht="15.5" x14ac:dyDescent="0.35">
      <c r="A60" s="168"/>
      <c r="B60" s="154"/>
      <c r="C60" s="154"/>
      <c r="D60" s="173"/>
      <c r="E60" s="154" t="s">
        <v>429</v>
      </c>
      <c r="F60" s="154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1"/>
      <c r="R60" s="190"/>
    </row>
    <row r="61" spans="1:18" ht="15.5" x14ac:dyDescent="0.35">
      <c r="A61" s="168"/>
      <c r="B61" s="154"/>
      <c r="C61" s="154"/>
      <c r="D61" s="173"/>
      <c r="E61" s="154" t="s">
        <v>430</v>
      </c>
      <c r="F61" s="154">
        <v>40000</v>
      </c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1"/>
      <c r="R61" s="190"/>
    </row>
    <row r="62" spans="1:18" ht="15.5" x14ac:dyDescent="0.35">
      <c r="A62" s="168"/>
      <c r="B62" s="154"/>
      <c r="C62" s="154"/>
      <c r="D62" s="173"/>
      <c r="E62" s="154" t="s">
        <v>431</v>
      </c>
      <c r="F62" s="154">
        <v>0</v>
      </c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9"/>
      <c r="R62" s="154"/>
    </row>
    <row r="63" spans="1:18" ht="15.5" x14ac:dyDescent="0.35">
      <c r="A63" s="168"/>
      <c r="B63" s="154"/>
      <c r="C63" s="154"/>
      <c r="D63" s="173"/>
      <c r="E63" s="154" t="s">
        <v>432</v>
      </c>
      <c r="F63" s="154">
        <v>1200000</v>
      </c>
      <c r="G63" s="190"/>
      <c r="H63" s="190"/>
      <c r="I63" s="190"/>
      <c r="J63" s="190"/>
      <c r="K63" s="190"/>
      <c r="L63" s="190"/>
      <c r="M63" s="190"/>
      <c r="N63" s="190"/>
      <c r="O63" s="190"/>
      <c r="P63" s="190"/>
      <c r="Q63" s="191"/>
      <c r="R63" s="190"/>
    </row>
    <row r="64" spans="1:18" ht="15.5" x14ac:dyDescent="0.35">
      <c r="A64" s="168"/>
      <c r="B64" s="154"/>
      <c r="C64" s="154"/>
      <c r="D64" s="173"/>
      <c r="E64" s="154" t="s">
        <v>433</v>
      </c>
      <c r="F64" s="154">
        <v>800000</v>
      </c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1"/>
      <c r="R64" s="190"/>
    </row>
    <row r="65" spans="1:18" ht="15.5" x14ac:dyDescent="0.35">
      <c r="A65" s="168"/>
      <c r="B65" s="154"/>
      <c r="C65" s="154"/>
      <c r="D65" s="173"/>
      <c r="E65" s="154" t="s">
        <v>378</v>
      </c>
      <c r="F65" s="154">
        <v>600000</v>
      </c>
      <c r="G65" s="190"/>
      <c r="H65" s="190"/>
      <c r="I65" s="190"/>
      <c r="J65" s="190"/>
      <c r="K65" s="190"/>
      <c r="L65" s="190"/>
      <c r="M65" s="154"/>
      <c r="N65" s="154"/>
      <c r="O65" s="154"/>
      <c r="P65" s="154"/>
      <c r="Q65" s="159"/>
      <c r="R65" s="154"/>
    </row>
    <row r="66" spans="1:18" ht="15.5" x14ac:dyDescent="0.35">
      <c r="A66" s="168"/>
      <c r="B66" s="154"/>
      <c r="C66" s="154"/>
      <c r="D66" s="173"/>
      <c r="E66" s="154" t="s">
        <v>261</v>
      </c>
      <c r="F66" s="154">
        <v>300000</v>
      </c>
      <c r="G66" s="190"/>
      <c r="H66" s="190"/>
      <c r="I66" s="190"/>
      <c r="J66" s="192"/>
      <c r="K66" s="192"/>
      <c r="L66" s="192"/>
      <c r="M66" s="192"/>
      <c r="N66" s="192"/>
      <c r="O66" s="192"/>
      <c r="P66" s="192"/>
      <c r="Q66" s="192"/>
      <c r="R66" s="154"/>
    </row>
    <row r="67" spans="1:18" ht="15.5" x14ac:dyDescent="0.35">
      <c r="A67" s="168"/>
      <c r="B67" s="154"/>
      <c r="C67" s="154"/>
      <c r="D67" s="173"/>
      <c r="E67" s="154" t="s">
        <v>406</v>
      </c>
      <c r="F67" s="154">
        <v>400000</v>
      </c>
      <c r="G67" s="154"/>
      <c r="H67" s="154"/>
      <c r="I67" s="154"/>
      <c r="J67" s="190"/>
      <c r="K67" s="190"/>
      <c r="L67" s="190"/>
      <c r="M67" s="154"/>
      <c r="N67" s="154"/>
      <c r="O67" s="154"/>
      <c r="P67" s="154"/>
      <c r="Q67" s="159"/>
      <c r="R67" s="154"/>
    </row>
    <row r="68" spans="1:18" ht="15.5" x14ac:dyDescent="0.35">
      <c r="A68" s="168"/>
      <c r="B68" s="154"/>
      <c r="C68" s="154"/>
      <c r="D68" s="173"/>
      <c r="E68" s="154" t="s">
        <v>434</v>
      </c>
      <c r="F68" s="154">
        <v>1800000</v>
      </c>
      <c r="G68" s="190"/>
      <c r="H68" s="190"/>
      <c r="I68" s="190"/>
      <c r="J68" s="190"/>
      <c r="K68" s="190"/>
      <c r="L68" s="190"/>
      <c r="M68" s="190"/>
      <c r="N68" s="190"/>
      <c r="O68" s="190"/>
      <c r="P68" s="190"/>
      <c r="Q68" s="191"/>
      <c r="R68" s="190"/>
    </row>
    <row r="69" spans="1:18" ht="15.5" x14ac:dyDescent="0.35">
      <c r="A69" s="168"/>
      <c r="B69" s="154"/>
      <c r="C69" s="154"/>
      <c r="D69" s="173"/>
      <c r="E69" s="154" t="s">
        <v>435</v>
      </c>
      <c r="F69" s="154">
        <v>2500000</v>
      </c>
      <c r="G69" s="190"/>
      <c r="H69" s="190"/>
      <c r="I69" s="190"/>
      <c r="J69" s="190"/>
      <c r="K69" s="190"/>
      <c r="L69" s="190"/>
      <c r="M69" s="190"/>
      <c r="N69" s="190"/>
      <c r="O69" s="190"/>
      <c r="P69" s="190"/>
      <c r="Q69" s="191"/>
      <c r="R69" s="190"/>
    </row>
    <row r="70" spans="1:18" ht="15.5" x14ac:dyDescent="0.35">
      <c r="A70" s="168"/>
      <c r="B70" s="154"/>
      <c r="C70" s="154"/>
      <c r="D70" s="173"/>
      <c r="E70" s="154" t="s">
        <v>436</v>
      </c>
      <c r="F70" s="154">
        <v>500000</v>
      </c>
      <c r="G70" s="190"/>
      <c r="H70" s="190"/>
      <c r="I70" s="190"/>
      <c r="J70" s="190"/>
      <c r="K70" s="190"/>
      <c r="L70" s="190"/>
      <c r="M70" s="190"/>
      <c r="N70" s="190"/>
      <c r="O70" s="190"/>
      <c r="P70" s="190"/>
      <c r="Q70" s="191"/>
      <c r="R70" s="190"/>
    </row>
    <row r="71" spans="1:18" ht="15.5" x14ac:dyDescent="0.35">
      <c r="A71" s="168"/>
      <c r="B71" s="154"/>
      <c r="C71" s="154"/>
      <c r="D71" s="173"/>
      <c r="E71" s="154" t="s">
        <v>437</v>
      </c>
      <c r="F71" s="154">
        <v>500000</v>
      </c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1"/>
      <c r="R71" s="190"/>
    </row>
    <row r="72" spans="1:18" ht="15.5" x14ac:dyDescent="0.35">
      <c r="A72" s="168"/>
      <c r="B72" s="154"/>
      <c r="C72" s="154"/>
      <c r="D72" s="173"/>
      <c r="E72" s="154" t="s">
        <v>438</v>
      </c>
      <c r="F72" s="154">
        <v>500000</v>
      </c>
      <c r="G72" s="190"/>
      <c r="H72" s="190"/>
      <c r="I72" s="190"/>
      <c r="J72" s="190"/>
      <c r="K72" s="190"/>
      <c r="L72" s="190"/>
      <c r="M72" s="190"/>
      <c r="N72" s="190"/>
      <c r="O72" s="190"/>
      <c r="P72" s="190"/>
      <c r="Q72" s="191"/>
      <c r="R72" s="190"/>
    </row>
    <row r="73" spans="1:18" ht="15.5" x14ac:dyDescent="0.35">
      <c r="A73" s="168"/>
      <c r="B73" s="154"/>
      <c r="C73" s="154"/>
      <c r="D73" s="173"/>
      <c r="E73" s="154" t="s">
        <v>439</v>
      </c>
      <c r="F73" s="154">
        <v>500000</v>
      </c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1"/>
      <c r="R73" s="190"/>
    </row>
    <row r="74" spans="1:18" ht="28.5" x14ac:dyDescent="0.35">
      <c r="A74" s="168"/>
      <c r="B74" s="154"/>
      <c r="C74" s="189" t="s">
        <v>531</v>
      </c>
      <c r="D74" s="173">
        <v>58000000</v>
      </c>
      <c r="E74" s="154" t="s">
        <v>440</v>
      </c>
      <c r="F74" s="154">
        <v>48000000</v>
      </c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1"/>
      <c r="R74" s="190"/>
    </row>
    <row r="75" spans="1:18" ht="15.5" x14ac:dyDescent="0.35">
      <c r="A75" s="168"/>
      <c r="B75" s="154"/>
      <c r="C75" s="154"/>
      <c r="D75" s="173"/>
      <c r="E75" s="154" t="s">
        <v>441</v>
      </c>
      <c r="F75" s="154">
        <v>10000000</v>
      </c>
      <c r="G75" s="190"/>
      <c r="H75" s="190"/>
      <c r="I75" s="190"/>
      <c r="J75" s="190"/>
      <c r="K75" s="190"/>
      <c r="L75" s="190"/>
      <c r="M75" s="190"/>
      <c r="N75" s="190"/>
      <c r="O75" s="190"/>
      <c r="P75" s="190"/>
      <c r="Q75" s="191"/>
      <c r="R75" s="190"/>
    </row>
    <row r="76" spans="1:18" ht="43.5" x14ac:dyDescent="0.35">
      <c r="A76" s="168"/>
      <c r="B76" s="154"/>
      <c r="C76" s="179" t="s">
        <v>532</v>
      </c>
      <c r="D76" s="146">
        <v>44620000</v>
      </c>
      <c r="E76" s="154" t="s">
        <v>442</v>
      </c>
      <c r="F76" s="154">
        <v>10620000</v>
      </c>
      <c r="G76" s="154"/>
      <c r="H76" s="154"/>
      <c r="I76" s="154"/>
      <c r="J76" s="190"/>
      <c r="K76" s="190"/>
      <c r="L76" s="190"/>
      <c r="M76" s="190"/>
      <c r="N76" s="190"/>
      <c r="O76" s="190"/>
      <c r="P76" s="154"/>
      <c r="Q76" s="159"/>
      <c r="R76" s="154"/>
    </row>
    <row r="77" spans="1:18" ht="15.5" x14ac:dyDescent="0.35">
      <c r="A77" s="168"/>
      <c r="B77" s="154"/>
      <c r="C77" s="154"/>
      <c r="D77" s="173"/>
      <c r="E77" s="154" t="s">
        <v>443</v>
      </c>
      <c r="F77" s="154">
        <v>17000000</v>
      </c>
      <c r="G77" s="154"/>
      <c r="H77" s="154"/>
      <c r="I77" s="154"/>
      <c r="J77" s="190"/>
      <c r="K77" s="190"/>
      <c r="L77" s="190"/>
      <c r="M77" s="190"/>
      <c r="N77" s="190"/>
      <c r="O77" s="190"/>
      <c r="P77" s="154"/>
      <c r="Q77" s="159"/>
      <c r="R77" s="154"/>
    </row>
    <row r="78" spans="1:18" ht="15.5" x14ac:dyDescent="0.35">
      <c r="A78" s="168"/>
      <c r="B78" s="154"/>
      <c r="C78" s="154"/>
      <c r="D78" s="173"/>
      <c r="E78" s="154" t="s">
        <v>444</v>
      </c>
      <c r="F78" s="154">
        <v>5000000</v>
      </c>
      <c r="G78" s="154"/>
      <c r="H78" s="154"/>
      <c r="I78" s="154"/>
      <c r="J78" s="190"/>
      <c r="K78" s="190"/>
      <c r="L78" s="190"/>
      <c r="M78" s="190"/>
      <c r="N78" s="190"/>
      <c r="O78" s="190"/>
      <c r="P78" s="154"/>
      <c r="Q78" s="159"/>
      <c r="R78" s="154"/>
    </row>
    <row r="79" spans="1:18" ht="15.5" x14ac:dyDescent="0.35">
      <c r="A79" s="168"/>
      <c r="B79" s="154"/>
      <c r="C79" s="154"/>
      <c r="D79" s="173"/>
      <c r="E79" s="154" t="s">
        <v>445</v>
      </c>
      <c r="F79" s="154">
        <v>9000000</v>
      </c>
      <c r="G79" s="154"/>
      <c r="H79" s="154"/>
      <c r="I79" s="154"/>
      <c r="J79" s="190"/>
      <c r="K79" s="190"/>
      <c r="L79" s="190"/>
      <c r="M79" s="190"/>
      <c r="N79" s="190"/>
      <c r="O79" s="190"/>
      <c r="P79" s="154"/>
      <c r="Q79" s="159"/>
      <c r="R79" s="154"/>
    </row>
    <row r="80" spans="1:18" ht="15.5" x14ac:dyDescent="0.35">
      <c r="A80" s="168"/>
      <c r="B80" s="154"/>
      <c r="C80" s="154"/>
      <c r="D80" s="173"/>
      <c r="E80" s="154" t="s">
        <v>446</v>
      </c>
      <c r="F80" s="154">
        <v>1000000</v>
      </c>
      <c r="G80" s="154"/>
      <c r="H80" s="154"/>
      <c r="I80" s="154"/>
      <c r="J80" s="190"/>
      <c r="K80" s="190"/>
      <c r="L80" s="190"/>
      <c r="M80" s="190"/>
      <c r="N80" s="190"/>
      <c r="O80" s="190"/>
      <c r="P80" s="154"/>
      <c r="Q80" s="159"/>
      <c r="R80" s="154"/>
    </row>
    <row r="81" spans="1:18" ht="15.5" x14ac:dyDescent="0.35">
      <c r="A81" s="168"/>
      <c r="B81" s="154"/>
      <c r="C81" s="154"/>
      <c r="D81" s="173"/>
      <c r="E81" s="154" t="s">
        <v>447</v>
      </c>
      <c r="F81" s="154">
        <v>1000000</v>
      </c>
      <c r="G81" s="154"/>
      <c r="H81" s="154"/>
      <c r="I81" s="154"/>
      <c r="J81" s="190"/>
      <c r="K81" s="190"/>
      <c r="L81" s="190"/>
      <c r="M81" s="190"/>
      <c r="N81" s="190"/>
      <c r="O81" s="190"/>
      <c r="P81" s="154"/>
      <c r="Q81" s="159"/>
      <c r="R81" s="154"/>
    </row>
    <row r="82" spans="1:18" ht="15.5" x14ac:dyDescent="0.35">
      <c r="A82" s="168"/>
      <c r="B82" s="154"/>
      <c r="C82" s="154"/>
      <c r="D82" s="173"/>
      <c r="E82" s="154" t="s">
        <v>448</v>
      </c>
      <c r="F82" s="154">
        <v>1000000</v>
      </c>
      <c r="G82" s="154"/>
      <c r="H82" s="154"/>
      <c r="I82" s="154"/>
      <c r="J82" s="190"/>
      <c r="K82" s="190"/>
      <c r="L82" s="190"/>
      <c r="M82" s="190"/>
      <c r="N82" s="190"/>
      <c r="O82" s="190"/>
      <c r="P82" s="154"/>
      <c r="Q82" s="159"/>
      <c r="R82" s="154"/>
    </row>
    <row r="83" spans="1:18" ht="48" x14ac:dyDescent="0.5">
      <c r="A83" s="193" t="s">
        <v>533</v>
      </c>
      <c r="B83" s="146">
        <v>73898289</v>
      </c>
      <c r="C83" s="194" t="s">
        <v>534</v>
      </c>
      <c r="D83" s="180">
        <v>40000000</v>
      </c>
      <c r="E83" s="154" t="s">
        <v>451</v>
      </c>
      <c r="F83" s="154">
        <v>22093440</v>
      </c>
      <c r="G83" s="178"/>
      <c r="H83" s="178"/>
      <c r="I83" s="178"/>
      <c r="J83" s="178"/>
      <c r="K83" s="178"/>
      <c r="L83" s="178"/>
      <c r="M83" s="178"/>
      <c r="N83" s="178"/>
      <c r="O83" s="178"/>
      <c r="P83" s="178"/>
      <c r="Q83" s="181"/>
      <c r="R83" s="178"/>
    </row>
    <row r="84" spans="1:18" ht="15.5" x14ac:dyDescent="0.35">
      <c r="A84" s="168"/>
      <c r="B84" s="154"/>
      <c r="C84" s="154"/>
      <c r="D84" s="173"/>
      <c r="E84" s="154" t="s">
        <v>452</v>
      </c>
      <c r="F84" s="154">
        <v>194400</v>
      </c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81"/>
      <c r="R84" s="178"/>
    </row>
    <row r="85" spans="1:18" ht="15.5" x14ac:dyDescent="0.35">
      <c r="A85" s="168"/>
      <c r="B85" s="154"/>
      <c r="C85" s="154"/>
      <c r="D85" s="173"/>
      <c r="E85" s="154" t="s">
        <v>453</v>
      </c>
      <c r="F85" s="154">
        <v>9078000</v>
      </c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81"/>
      <c r="R85" s="178"/>
    </row>
    <row r="86" spans="1:18" ht="15.5" x14ac:dyDescent="0.35">
      <c r="A86" s="168"/>
      <c r="B86" s="154"/>
      <c r="C86" s="154"/>
      <c r="D86" s="173"/>
      <c r="E86" s="154" t="s">
        <v>454</v>
      </c>
      <c r="F86" s="154">
        <v>4172000</v>
      </c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81"/>
      <c r="R86" s="178"/>
    </row>
    <row r="87" spans="1:18" ht="15.5" x14ac:dyDescent="0.35">
      <c r="A87" s="168"/>
      <c r="B87" s="154"/>
      <c r="C87" s="154"/>
      <c r="D87" s="173"/>
      <c r="E87" s="154" t="s">
        <v>455</v>
      </c>
      <c r="F87" s="154">
        <v>258000</v>
      </c>
      <c r="G87" s="154"/>
      <c r="H87" s="154"/>
      <c r="I87" s="154"/>
      <c r="J87" s="178"/>
      <c r="K87" s="178"/>
      <c r="L87" s="178"/>
      <c r="M87" s="154"/>
      <c r="N87" s="154"/>
      <c r="O87" s="154"/>
      <c r="P87" s="154"/>
      <c r="Q87" s="159"/>
      <c r="R87" s="154"/>
    </row>
    <row r="88" spans="1:18" ht="15.5" x14ac:dyDescent="0.35">
      <c r="A88" s="168"/>
      <c r="B88" s="154"/>
      <c r="C88" s="154"/>
      <c r="D88" s="173"/>
      <c r="E88" s="154" t="s">
        <v>456</v>
      </c>
      <c r="F88" s="154">
        <v>4204160</v>
      </c>
      <c r="G88" s="178"/>
      <c r="H88" s="178"/>
      <c r="I88" s="178"/>
      <c r="J88" s="178"/>
      <c r="K88" s="178"/>
      <c r="L88" s="178"/>
      <c r="M88" s="178"/>
      <c r="N88" s="178"/>
      <c r="O88" s="178"/>
      <c r="P88" s="178"/>
      <c r="Q88" s="181"/>
      <c r="R88" s="178"/>
    </row>
    <row r="89" spans="1:18" ht="42.5" x14ac:dyDescent="0.35">
      <c r="A89" s="168"/>
      <c r="B89" s="154"/>
      <c r="C89" s="169" t="s">
        <v>520</v>
      </c>
      <c r="D89" s="180">
        <v>6620000</v>
      </c>
      <c r="E89" s="154" t="s">
        <v>419</v>
      </c>
      <c r="F89" s="154">
        <v>10000</v>
      </c>
      <c r="G89" s="154"/>
      <c r="H89" s="154"/>
      <c r="I89" s="154"/>
      <c r="J89" s="178"/>
      <c r="K89" s="178"/>
      <c r="L89" s="178"/>
      <c r="M89" s="178"/>
      <c r="N89" s="178"/>
      <c r="O89" s="178"/>
      <c r="P89" s="154"/>
      <c r="Q89" s="159"/>
      <c r="R89" s="154"/>
    </row>
    <row r="90" spans="1:18" ht="15.5" x14ac:dyDescent="0.35">
      <c r="A90" s="168"/>
      <c r="B90" s="154"/>
      <c r="C90" s="154"/>
      <c r="D90" s="173"/>
      <c r="E90" s="154" t="s">
        <v>458</v>
      </c>
      <c r="F90" s="154">
        <v>500000</v>
      </c>
      <c r="G90" s="178"/>
      <c r="H90" s="178"/>
      <c r="I90" s="178"/>
      <c r="J90" s="178"/>
      <c r="K90" s="178"/>
      <c r="L90" s="178"/>
      <c r="M90" s="178"/>
      <c r="N90" s="178"/>
      <c r="O90" s="178"/>
      <c r="P90" s="154"/>
      <c r="Q90" s="159"/>
      <c r="R90" s="154"/>
    </row>
    <row r="91" spans="1:18" ht="15.5" x14ac:dyDescent="0.35">
      <c r="A91" s="168"/>
      <c r="B91" s="154"/>
      <c r="C91" s="154"/>
      <c r="D91" s="173"/>
      <c r="E91" s="154" t="s">
        <v>288</v>
      </c>
      <c r="F91" s="154">
        <v>1000000</v>
      </c>
      <c r="G91" s="178"/>
      <c r="H91" s="178"/>
      <c r="I91" s="178"/>
      <c r="J91" s="178"/>
      <c r="K91" s="178"/>
      <c r="L91" s="178"/>
      <c r="M91" s="178"/>
      <c r="N91" s="178"/>
      <c r="O91" s="178"/>
      <c r="P91" s="178"/>
      <c r="Q91" s="181"/>
      <c r="R91" s="178"/>
    </row>
    <row r="92" spans="1:18" ht="15.5" x14ac:dyDescent="0.35">
      <c r="A92" s="168"/>
      <c r="B92" s="154"/>
      <c r="C92" s="154"/>
      <c r="D92" s="173"/>
      <c r="E92" s="154" t="s">
        <v>459</v>
      </c>
      <c r="F92" s="154">
        <v>50000</v>
      </c>
      <c r="G92" s="154"/>
      <c r="H92" s="154"/>
      <c r="I92" s="154"/>
      <c r="J92" s="178"/>
      <c r="K92" s="178"/>
      <c r="L92" s="178"/>
      <c r="M92" s="154"/>
      <c r="N92" s="154"/>
      <c r="O92" s="154"/>
      <c r="P92" s="154"/>
      <c r="Q92" s="159"/>
      <c r="R92" s="154"/>
    </row>
    <row r="93" spans="1:18" ht="15.5" x14ac:dyDescent="0.35">
      <c r="A93" s="168"/>
      <c r="B93" s="154"/>
      <c r="C93" s="154"/>
      <c r="D93" s="173"/>
      <c r="E93" s="154" t="s">
        <v>460</v>
      </c>
      <c r="F93" s="154">
        <v>20000</v>
      </c>
      <c r="G93" s="154"/>
      <c r="H93" s="154"/>
      <c r="I93" s="154"/>
      <c r="J93" s="178"/>
      <c r="K93" s="178"/>
      <c r="L93" s="178"/>
      <c r="M93" s="178"/>
      <c r="N93" s="178"/>
      <c r="O93" s="178"/>
      <c r="P93" s="154"/>
      <c r="Q93" s="159"/>
      <c r="R93" s="154"/>
    </row>
    <row r="94" spans="1:18" ht="15.5" x14ac:dyDescent="0.35">
      <c r="A94" s="168"/>
      <c r="B94" s="154"/>
      <c r="C94" s="154"/>
      <c r="D94" s="173"/>
      <c r="E94" s="154" t="s">
        <v>461</v>
      </c>
      <c r="F94" s="154">
        <v>200000</v>
      </c>
      <c r="G94" s="154"/>
      <c r="H94" s="154"/>
      <c r="I94" s="154"/>
      <c r="J94" s="178"/>
      <c r="K94" s="178"/>
      <c r="L94" s="178"/>
      <c r="M94" s="178"/>
      <c r="N94" s="178"/>
      <c r="O94" s="178"/>
      <c r="P94" s="154"/>
      <c r="Q94" s="159"/>
      <c r="R94" s="154"/>
    </row>
    <row r="95" spans="1:18" ht="15.5" x14ac:dyDescent="0.35">
      <c r="A95" s="168"/>
      <c r="B95" s="154"/>
      <c r="C95" s="154"/>
      <c r="D95" s="173"/>
      <c r="E95" s="154" t="s">
        <v>462</v>
      </c>
      <c r="F95" s="154">
        <v>500000</v>
      </c>
      <c r="G95" s="154"/>
      <c r="H95" s="154"/>
      <c r="I95" s="154"/>
      <c r="J95" s="178"/>
      <c r="K95" s="178"/>
      <c r="L95" s="178"/>
      <c r="M95" s="178"/>
      <c r="N95" s="178"/>
      <c r="O95" s="178"/>
      <c r="P95" s="154"/>
      <c r="Q95" s="159"/>
      <c r="R95" s="154"/>
    </row>
    <row r="96" spans="1:18" ht="15.5" x14ac:dyDescent="0.35">
      <c r="A96" s="168"/>
      <c r="B96" s="154"/>
      <c r="C96" s="154"/>
      <c r="D96" s="173"/>
      <c r="E96" s="154" t="s">
        <v>463</v>
      </c>
      <c r="F96" s="154">
        <v>1000000</v>
      </c>
      <c r="G96" s="178"/>
      <c r="H96" s="178"/>
      <c r="I96" s="178"/>
      <c r="J96" s="154"/>
      <c r="K96" s="154"/>
      <c r="L96" s="154"/>
      <c r="M96" s="154"/>
      <c r="N96" s="154"/>
      <c r="O96" s="154"/>
      <c r="P96" s="154"/>
      <c r="Q96" s="159"/>
      <c r="R96" s="154"/>
    </row>
    <row r="97" spans="1:18" ht="15.5" x14ac:dyDescent="0.35">
      <c r="A97" s="168"/>
      <c r="B97" s="154"/>
      <c r="C97" s="154"/>
      <c r="D97" s="173"/>
      <c r="E97" s="154" t="s">
        <v>464</v>
      </c>
      <c r="F97" s="154">
        <v>700000</v>
      </c>
      <c r="G97" s="178"/>
      <c r="H97" s="178"/>
      <c r="I97" s="178"/>
      <c r="J97" s="178"/>
      <c r="K97" s="178"/>
      <c r="L97" s="178"/>
      <c r="M97" s="178"/>
      <c r="N97" s="178"/>
      <c r="O97" s="178"/>
      <c r="P97" s="154"/>
      <c r="Q97" s="159"/>
      <c r="R97" s="154"/>
    </row>
    <row r="98" spans="1:18" ht="15.5" x14ac:dyDescent="0.35">
      <c r="A98" s="168"/>
      <c r="B98" s="154"/>
      <c r="C98" s="154"/>
      <c r="D98" s="173"/>
      <c r="E98" s="154" t="s">
        <v>465</v>
      </c>
      <c r="F98" s="154">
        <v>1000000</v>
      </c>
      <c r="G98" s="154"/>
      <c r="H98" s="154"/>
      <c r="I98" s="154"/>
      <c r="J98" s="178"/>
      <c r="K98" s="178"/>
      <c r="L98" s="178"/>
      <c r="M98" s="178"/>
      <c r="N98" s="178"/>
      <c r="O98" s="178"/>
      <c r="P98" s="154"/>
      <c r="Q98" s="159"/>
      <c r="R98" s="154"/>
    </row>
    <row r="99" spans="1:18" ht="15.5" x14ac:dyDescent="0.35">
      <c r="A99" s="168"/>
      <c r="B99" s="154"/>
      <c r="C99" s="154"/>
      <c r="D99" s="173"/>
      <c r="E99" s="154" t="s">
        <v>375</v>
      </c>
      <c r="F99" s="154">
        <v>20000</v>
      </c>
      <c r="G99" s="178"/>
      <c r="H99" s="178"/>
      <c r="I99" s="178"/>
      <c r="J99" s="178"/>
      <c r="K99" s="178"/>
      <c r="L99" s="178"/>
      <c r="M99" s="178"/>
      <c r="N99" s="178"/>
      <c r="O99" s="178"/>
      <c r="P99" s="178"/>
      <c r="Q99" s="181"/>
      <c r="R99" s="178"/>
    </row>
    <row r="100" spans="1:18" ht="15.5" x14ac:dyDescent="0.35">
      <c r="A100" s="168"/>
      <c r="B100" s="154"/>
      <c r="C100" s="154"/>
      <c r="D100" s="173"/>
      <c r="E100" s="154" t="s">
        <v>466</v>
      </c>
      <c r="F100" s="154">
        <v>0</v>
      </c>
      <c r="G100" s="154"/>
      <c r="H100" s="154"/>
      <c r="I100" s="154"/>
      <c r="J100" s="154"/>
      <c r="K100" s="154"/>
      <c r="L100" s="154"/>
      <c r="M100" s="154"/>
      <c r="N100" s="154"/>
      <c r="O100" s="154"/>
      <c r="P100" s="154"/>
      <c r="Q100" s="159"/>
      <c r="R100" s="154"/>
    </row>
    <row r="101" spans="1:18" ht="15.5" x14ac:dyDescent="0.35">
      <c r="A101" s="168"/>
      <c r="B101" s="154"/>
      <c r="C101" s="154"/>
      <c r="D101" s="173"/>
      <c r="E101" s="154" t="s">
        <v>467</v>
      </c>
      <c r="F101" s="154">
        <v>800000</v>
      </c>
      <c r="G101" s="178"/>
      <c r="H101" s="178"/>
      <c r="I101" s="178"/>
      <c r="J101" s="178"/>
      <c r="K101" s="178"/>
      <c r="L101" s="178"/>
      <c r="M101" s="178"/>
      <c r="N101" s="178"/>
      <c r="O101" s="178"/>
      <c r="P101" s="178"/>
      <c r="Q101" s="181"/>
      <c r="R101" s="178"/>
    </row>
    <row r="102" spans="1:18" ht="15.5" x14ac:dyDescent="0.35">
      <c r="A102" s="168"/>
      <c r="B102" s="154"/>
      <c r="C102" s="154"/>
      <c r="D102" s="173"/>
      <c r="E102" s="154" t="s">
        <v>468</v>
      </c>
      <c r="F102" s="154">
        <v>400000</v>
      </c>
      <c r="G102" s="178"/>
      <c r="H102" s="178"/>
      <c r="I102" s="178"/>
      <c r="J102" s="178"/>
      <c r="K102" s="178"/>
      <c r="L102" s="178"/>
      <c r="M102" s="178"/>
      <c r="N102" s="178"/>
      <c r="O102" s="178"/>
      <c r="P102" s="178"/>
      <c r="Q102" s="181"/>
      <c r="R102" s="178"/>
    </row>
    <row r="103" spans="1:18" ht="15.5" x14ac:dyDescent="0.35">
      <c r="A103" s="168"/>
      <c r="B103" s="154"/>
      <c r="C103" s="154"/>
      <c r="D103" s="173"/>
      <c r="E103" s="154" t="s">
        <v>378</v>
      </c>
      <c r="F103" s="154">
        <v>200000</v>
      </c>
      <c r="G103" s="154"/>
      <c r="H103" s="154"/>
      <c r="I103" s="154"/>
      <c r="J103" s="178"/>
      <c r="K103" s="178"/>
      <c r="L103" s="178"/>
      <c r="M103" s="154"/>
      <c r="N103" s="154"/>
      <c r="O103" s="154"/>
      <c r="P103" s="154"/>
      <c r="Q103" s="159"/>
      <c r="R103" s="154"/>
    </row>
    <row r="104" spans="1:18" ht="15.5" x14ac:dyDescent="0.35">
      <c r="A104" s="168"/>
      <c r="B104" s="154"/>
      <c r="C104" s="154"/>
      <c r="D104" s="173"/>
      <c r="E104" s="154" t="s">
        <v>261</v>
      </c>
      <c r="F104" s="154">
        <v>100000</v>
      </c>
      <c r="G104" s="154"/>
      <c r="H104" s="154"/>
      <c r="I104" s="154"/>
      <c r="J104" s="178"/>
      <c r="K104" s="178"/>
      <c r="L104" s="178"/>
      <c r="M104" s="154"/>
      <c r="N104" s="154"/>
      <c r="O104" s="154"/>
      <c r="P104" s="154"/>
      <c r="Q104" s="159"/>
      <c r="R104" s="154"/>
    </row>
    <row r="105" spans="1:18" ht="15.5" x14ac:dyDescent="0.35">
      <c r="A105" s="168"/>
      <c r="B105" s="154"/>
      <c r="C105" s="154"/>
      <c r="D105" s="173"/>
      <c r="E105" s="154" t="s">
        <v>406</v>
      </c>
      <c r="F105" s="154">
        <v>100000</v>
      </c>
      <c r="G105" s="154"/>
      <c r="H105" s="154"/>
      <c r="I105" s="154"/>
      <c r="J105" s="178"/>
      <c r="K105" s="178"/>
      <c r="L105" s="178"/>
      <c r="M105" s="154"/>
      <c r="N105" s="154"/>
      <c r="O105" s="154"/>
      <c r="P105" s="154"/>
      <c r="Q105" s="159"/>
      <c r="R105" s="154"/>
    </row>
    <row r="106" spans="1:18" ht="15.5" x14ac:dyDescent="0.35">
      <c r="A106" s="168"/>
      <c r="B106" s="154"/>
      <c r="C106" s="154"/>
      <c r="D106" s="173"/>
      <c r="E106" s="154" t="s">
        <v>469</v>
      </c>
      <c r="F106" s="154">
        <v>20000</v>
      </c>
      <c r="G106" s="178"/>
      <c r="H106" s="178"/>
      <c r="I106" s="178"/>
      <c r="J106" s="178"/>
      <c r="K106" s="178"/>
      <c r="L106" s="178"/>
      <c r="M106" s="178"/>
      <c r="N106" s="178"/>
      <c r="O106" s="178"/>
      <c r="P106" s="178"/>
      <c r="Q106" s="181"/>
      <c r="R106" s="178"/>
    </row>
    <row r="107" spans="1:18" ht="15.5" x14ac:dyDescent="0.35">
      <c r="A107" s="168"/>
      <c r="B107" s="154"/>
      <c r="C107" s="189" t="s">
        <v>535</v>
      </c>
      <c r="D107" s="180">
        <v>2000000</v>
      </c>
      <c r="E107" s="154" t="s">
        <v>471</v>
      </c>
      <c r="F107" s="154">
        <v>2000000</v>
      </c>
      <c r="G107" s="154"/>
      <c r="H107" s="154"/>
      <c r="I107" s="154"/>
      <c r="J107" s="178"/>
      <c r="K107" s="178"/>
      <c r="L107" s="178"/>
      <c r="M107" s="154"/>
      <c r="N107" s="154"/>
      <c r="O107" s="154"/>
      <c r="P107" s="154"/>
      <c r="Q107" s="159"/>
      <c r="R107" s="154"/>
    </row>
    <row r="108" spans="1:18" ht="29" x14ac:dyDescent="0.35">
      <c r="A108" s="168"/>
      <c r="B108" s="154"/>
      <c r="C108" s="182" t="s">
        <v>536</v>
      </c>
      <c r="D108" s="180">
        <v>25278289</v>
      </c>
      <c r="E108" s="154" t="s">
        <v>472</v>
      </c>
      <c r="F108" s="154">
        <v>2000000</v>
      </c>
      <c r="G108" s="154"/>
      <c r="H108" s="154"/>
      <c r="I108" s="154"/>
      <c r="J108" s="178"/>
      <c r="K108" s="178"/>
      <c r="L108" s="178"/>
      <c r="M108" s="154"/>
      <c r="N108" s="154"/>
      <c r="O108" s="154"/>
      <c r="P108" s="154"/>
      <c r="Q108" s="159"/>
      <c r="R108" s="154"/>
    </row>
    <row r="109" spans="1:18" ht="15.5" x14ac:dyDescent="0.35">
      <c r="A109" s="168"/>
      <c r="B109" s="154"/>
      <c r="C109" s="154"/>
      <c r="D109" s="173"/>
      <c r="E109" s="154" t="s">
        <v>473</v>
      </c>
      <c r="F109" s="154">
        <v>1000000</v>
      </c>
      <c r="G109" s="154"/>
      <c r="H109" s="154"/>
      <c r="I109" s="154"/>
      <c r="J109" s="154"/>
      <c r="K109" s="154"/>
      <c r="L109" s="154"/>
      <c r="M109" s="178"/>
      <c r="N109" s="178"/>
      <c r="O109" s="178"/>
      <c r="P109" s="154"/>
      <c r="Q109" s="159"/>
      <c r="R109" s="154"/>
    </row>
    <row r="110" spans="1:18" ht="15.5" x14ac:dyDescent="0.35">
      <c r="A110" s="168"/>
      <c r="B110" s="154"/>
      <c r="C110" s="154"/>
      <c r="D110" s="173"/>
      <c r="E110" s="154" t="s">
        <v>474</v>
      </c>
      <c r="F110" s="154">
        <v>2000000</v>
      </c>
      <c r="G110" s="154"/>
      <c r="H110" s="154"/>
      <c r="I110" s="154"/>
      <c r="J110" s="178"/>
      <c r="K110" s="178"/>
      <c r="L110" s="178"/>
      <c r="M110" s="154"/>
      <c r="N110" s="154"/>
      <c r="O110" s="154"/>
      <c r="P110" s="154"/>
      <c r="Q110" s="159"/>
      <c r="R110" s="154"/>
    </row>
    <row r="111" spans="1:18" ht="15.5" x14ac:dyDescent="0.35">
      <c r="A111" s="168"/>
      <c r="B111" s="154"/>
      <c r="C111" s="154"/>
      <c r="D111" s="173"/>
      <c r="E111" s="154" t="s">
        <v>475</v>
      </c>
      <c r="F111" s="154">
        <v>1000000</v>
      </c>
      <c r="G111" s="154"/>
      <c r="H111" s="154"/>
      <c r="I111" s="154"/>
      <c r="J111" s="178"/>
      <c r="K111" s="178"/>
      <c r="L111" s="178"/>
      <c r="M111" s="154"/>
      <c r="N111" s="154"/>
      <c r="O111" s="154"/>
      <c r="P111" s="154"/>
      <c r="Q111" s="159"/>
      <c r="R111" s="154"/>
    </row>
    <row r="112" spans="1:18" ht="15.5" x14ac:dyDescent="0.35">
      <c r="A112" s="168"/>
      <c r="B112" s="154"/>
      <c r="C112" s="154"/>
      <c r="D112" s="173"/>
      <c r="E112" s="154" t="s">
        <v>476</v>
      </c>
      <c r="F112" s="154">
        <v>1000000</v>
      </c>
      <c r="G112" s="154"/>
      <c r="H112" s="154"/>
      <c r="I112" s="154"/>
      <c r="J112" s="178"/>
      <c r="K112" s="178"/>
      <c r="L112" s="178"/>
      <c r="M112" s="154"/>
      <c r="N112" s="154"/>
      <c r="O112" s="154"/>
      <c r="P112" s="154"/>
      <c r="Q112" s="159"/>
      <c r="R112" s="154"/>
    </row>
    <row r="113" spans="1:18" ht="15.5" x14ac:dyDescent="0.35">
      <c r="A113" s="168"/>
      <c r="B113" s="154"/>
      <c r="C113" s="154"/>
      <c r="D113" s="173"/>
      <c r="E113" s="154" t="s">
        <v>477</v>
      </c>
      <c r="F113" s="154">
        <v>18278289</v>
      </c>
      <c r="G113" s="154"/>
      <c r="H113" s="154"/>
      <c r="I113" s="154"/>
      <c r="J113" s="178"/>
      <c r="K113" s="178"/>
      <c r="L113" s="178"/>
      <c r="M113" s="154"/>
      <c r="N113" s="154"/>
      <c r="O113" s="154"/>
      <c r="P113" s="154"/>
      <c r="Q113" s="159"/>
      <c r="R113" s="154"/>
    </row>
    <row r="114" spans="1:18" ht="15.5" x14ac:dyDescent="0.35">
      <c r="A114" s="168"/>
      <c r="B114" s="154"/>
      <c r="C114" s="195" t="s">
        <v>537</v>
      </c>
      <c r="D114" s="180">
        <v>34800000</v>
      </c>
      <c r="E114" s="154" t="s">
        <v>482</v>
      </c>
      <c r="F114" s="154">
        <v>1000000</v>
      </c>
      <c r="G114" s="154"/>
      <c r="H114" s="154"/>
      <c r="I114" s="154"/>
      <c r="J114" s="178"/>
      <c r="K114" s="178"/>
      <c r="L114" s="178"/>
      <c r="M114" s="154"/>
      <c r="N114" s="154"/>
      <c r="O114" s="154"/>
      <c r="P114" s="154"/>
      <c r="Q114" s="159"/>
      <c r="R114" s="154"/>
    </row>
    <row r="115" spans="1:18" ht="15.5" x14ac:dyDescent="0.35">
      <c r="A115" s="168"/>
      <c r="B115" s="154"/>
      <c r="C115" s="154"/>
      <c r="D115" s="173"/>
      <c r="E115" s="154" t="s">
        <v>483</v>
      </c>
      <c r="F115" s="154">
        <v>2000000</v>
      </c>
      <c r="G115" s="154"/>
      <c r="H115" s="154"/>
      <c r="I115" s="154"/>
      <c r="J115" s="178"/>
      <c r="K115" s="178"/>
      <c r="L115" s="178"/>
      <c r="M115" s="154"/>
      <c r="N115" s="154"/>
      <c r="O115" s="154"/>
      <c r="P115" s="154"/>
      <c r="Q115" s="159"/>
      <c r="R115" s="154"/>
    </row>
    <row r="116" spans="1:18" ht="15.5" x14ac:dyDescent="0.35">
      <c r="A116" s="168"/>
      <c r="B116" s="154"/>
      <c r="C116" s="154"/>
      <c r="D116" s="173"/>
      <c r="E116" s="154" t="s">
        <v>484</v>
      </c>
      <c r="F116" s="154">
        <v>2000000</v>
      </c>
      <c r="G116" s="154"/>
      <c r="H116" s="154"/>
      <c r="I116" s="154"/>
      <c r="J116" s="178"/>
      <c r="K116" s="178"/>
      <c r="L116" s="178"/>
      <c r="M116" s="154"/>
      <c r="N116" s="154"/>
      <c r="O116" s="154"/>
      <c r="P116" s="154"/>
      <c r="Q116" s="159"/>
      <c r="R116" s="154"/>
    </row>
    <row r="117" spans="1:18" ht="15.5" x14ac:dyDescent="0.35">
      <c r="A117" s="168"/>
      <c r="B117" s="154"/>
      <c r="C117" s="154"/>
      <c r="D117" s="173"/>
      <c r="E117" s="154" t="s">
        <v>310</v>
      </c>
      <c r="F117" s="154">
        <v>1000000</v>
      </c>
      <c r="G117" s="154"/>
      <c r="H117" s="154"/>
      <c r="I117" s="154"/>
      <c r="J117" s="178"/>
      <c r="K117" s="178"/>
      <c r="L117" s="178"/>
      <c r="M117" s="154"/>
      <c r="N117" s="154"/>
      <c r="O117" s="154"/>
      <c r="P117" s="154"/>
      <c r="Q117" s="159"/>
      <c r="R117" s="154"/>
    </row>
    <row r="118" spans="1:18" ht="15.5" x14ac:dyDescent="0.35">
      <c r="A118" s="168"/>
      <c r="B118" s="154"/>
      <c r="C118" s="154"/>
      <c r="D118" s="173"/>
      <c r="E118" s="154" t="s">
        <v>485</v>
      </c>
      <c r="F118" s="154">
        <v>1000000</v>
      </c>
      <c r="G118" s="154"/>
      <c r="H118" s="154"/>
      <c r="I118" s="154"/>
      <c r="J118" s="178"/>
      <c r="K118" s="178"/>
      <c r="L118" s="178"/>
      <c r="M118" s="178"/>
      <c r="N118" s="178"/>
      <c r="O118" s="178"/>
      <c r="P118" s="154"/>
      <c r="Q118" s="159"/>
      <c r="R118" s="154"/>
    </row>
    <row r="119" spans="1:18" ht="15.5" x14ac:dyDescent="0.35">
      <c r="A119" s="168"/>
      <c r="B119" s="154"/>
      <c r="C119" s="154"/>
      <c r="D119" s="173"/>
      <c r="E119" s="154" t="s">
        <v>486</v>
      </c>
      <c r="F119" s="154">
        <v>3000000</v>
      </c>
      <c r="G119" s="154"/>
      <c r="H119" s="154"/>
      <c r="I119" s="154"/>
      <c r="J119" s="178"/>
      <c r="K119" s="178"/>
      <c r="L119" s="178"/>
      <c r="M119" s="154"/>
      <c r="N119" s="154"/>
      <c r="O119" s="154"/>
      <c r="P119" s="154"/>
      <c r="Q119" s="159"/>
      <c r="R119" s="154"/>
    </row>
    <row r="120" spans="1:18" ht="15.5" x14ac:dyDescent="0.35">
      <c r="A120" s="168"/>
      <c r="B120" s="154"/>
      <c r="C120" s="154"/>
      <c r="D120" s="173"/>
      <c r="E120" s="154" t="s">
        <v>487</v>
      </c>
      <c r="F120" s="154">
        <v>500000</v>
      </c>
      <c r="G120" s="154"/>
      <c r="H120" s="154"/>
      <c r="I120" s="154"/>
      <c r="J120" s="154"/>
      <c r="K120" s="154"/>
      <c r="L120" s="154"/>
      <c r="M120" s="178"/>
      <c r="N120" s="178"/>
      <c r="O120" s="178"/>
      <c r="P120" s="154"/>
      <c r="Q120" s="159"/>
      <c r="R120" s="154"/>
    </row>
    <row r="121" spans="1:18" ht="15.5" x14ac:dyDescent="0.35">
      <c r="A121" s="168"/>
      <c r="B121" s="154"/>
      <c r="C121" s="154"/>
      <c r="D121" s="173"/>
      <c r="E121" s="154" t="s">
        <v>488</v>
      </c>
      <c r="F121" s="154">
        <v>2000000</v>
      </c>
      <c r="G121" s="154"/>
      <c r="H121" s="154"/>
      <c r="I121" s="154"/>
      <c r="J121" s="178"/>
      <c r="K121" s="178"/>
      <c r="L121" s="178"/>
      <c r="M121" s="154"/>
      <c r="N121" s="154"/>
      <c r="O121" s="154"/>
      <c r="P121" s="154"/>
      <c r="Q121" s="159"/>
      <c r="R121" s="154"/>
    </row>
    <row r="122" spans="1:18" ht="15.5" x14ac:dyDescent="0.35">
      <c r="A122" s="168"/>
      <c r="B122" s="154"/>
      <c r="C122" s="154"/>
      <c r="D122" s="173"/>
      <c r="E122" s="154" t="s">
        <v>489</v>
      </c>
      <c r="F122" s="154">
        <v>2000000</v>
      </c>
      <c r="G122" s="154"/>
      <c r="H122" s="154"/>
      <c r="I122" s="154"/>
      <c r="J122" s="178"/>
      <c r="K122" s="178"/>
      <c r="L122" s="178"/>
      <c r="M122" s="154"/>
      <c r="N122" s="154"/>
      <c r="O122" s="154"/>
      <c r="P122" s="154"/>
      <c r="Q122" s="159"/>
      <c r="R122" s="154"/>
    </row>
    <row r="123" spans="1:18" ht="15.5" x14ac:dyDescent="0.35">
      <c r="A123" s="168"/>
      <c r="B123" s="154"/>
      <c r="C123" s="154"/>
      <c r="D123" s="173"/>
      <c r="E123" s="154" t="s">
        <v>490</v>
      </c>
      <c r="F123" s="154">
        <v>1000000</v>
      </c>
      <c r="G123" s="154"/>
      <c r="H123" s="154"/>
      <c r="I123" s="154"/>
      <c r="J123" s="154"/>
      <c r="K123" s="154"/>
      <c r="L123" s="154"/>
      <c r="M123" s="178"/>
      <c r="N123" s="178"/>
      <c r="O123" s="178"/>
      <c r="P123" s="154"/>
      <c r="Q123" s="159"/>
      <c r="R123" s="154"/>
    </row>
    <row r="124" spans="1:18" ht="15.5" x14ac:dyDescent="0.35">
      <c r="A124" s="168"/>
      <c r="B124" s="154"/>
      <c r="C124" s="154"/>
      <c r="D124" s="173"/>
      <c r="E124" s="154" t="s">
        <v>491</v>
      </c>
      <c r="F124" s="154">
        <v>2000000</v>
      </c>
      <c r="G124" s="154"/>
      <c r="H124" s="154"/>
      <c r="I124" s="154"/>
      <c r="J124" s="178"/>
      <c r="K124" s="178"/>
      <c r="L124" s="178"/>
      <c r="M124" s="178"/>
      <c r="N124" s="178"/>
      <c r="O124" s="178"/>
      <c r="P124" s="154"/>
      <c r="Q124" s="159"/>
      <c r="R124" s="154"/>
    </row>
    <row r="125" spans="1:18" ht="15.5" x14ac:dyDescent="0.35">
      <c r="A125" s="168"/>
      <c r="B125" s="154"/>
      <c r="C125" s="154"/>
      <c r="D125" s="173"/>
      <c r="E125" s="154" t="s">
        <v>492</v>
      </c>
      <c r="F125" s="154">
        <v>1000000</v>
      </c>
      <c r="G125" s="154"/>
      <c r="H125" s="154"/>
      <c r="I125" s="154"/>
      <c r="J125" s="178"/>
      <c r="K125" s="178"/>
      <c r="L125" s="178"/>
      <c r="M125" s="178"/>
      <c r="N125" s="178"/>
      <c r="O125" s="178"/>
      <c r="P125" s="154"/>
      <c r="Q125" s="159"/>
      <c r="R125" s="154"/>
    </row>
    <row r="126" spans="1:18" ht="15.5" x14ac:dyDescent="0.35">
      <c r="A126" s="168"/>
      <c r="B126" s="154"/>
      <c r="C126" s="154"/>
      <c r="D126" s="173"/>
      <c r="E126" s="154" t="s">
        <v>493</v>
      </c>
      <c r="F126" s="154">
        <v>500000</v>
      </c>
      <c r="G126" s="154"/>
      <c r="H126" s="154"/>
      <c r="I126" s="154"/>
      <c r="J126" s="178"/>
      <c r="K126" s="178"/>
      <c r="L126" s="178"/>
      <c r="M126" s="154"/>
      <c r="N126" s="154"/>
      <c r="O126" s="154"/>
      <c r="P126" s="154"/>
      <c r="Q126" s="159"/>
      <c r="R126" s="154"/>
    </row>
    <row r="127" spans="1:18" ht="15.5" x14ac:dyDescent="0.35">
      <c r="A127" s="168"/>
      <c r="B127" s="154"/>
      <c r="C127" s="154"/>
      <c r="D127" s="173"/>
      <c r="E127" s="154" t="s">
        <v>494</v>
      </c>
      <c r="F127" s="154">
        <v>500000</v>
      </c>
      <c r="G127" s="154"/>
      <c r="H127" s="154"/>
      <c r="I127" s="154"/>
      <c r="J127" s="178"/>
      <c r="K127" s="178"/>
      <c r="L127" s="178"/>
      <c r="M127" s="154"/>
      <c r="N127" s="154"/>
      <c r="O127" s="154"/>
      <c r="P127" s="154"/>
      <c r="Q127" s="159"/>
      <c r="R127" s="154"/>
    </row>
    <row r="128" spans="1:18" ht="15.5" x14ac:dyDescent="0.35">
      <c r="A128" s="168"/>
      <c r="B128" s="154"/>
      <c r="C128" s="154"/>
      <c r="D128" s="173"/>
      <c r="E128" s="154" t="s">
        <v>495</v>
      </c>
      <c r="F128" s="154">
        <v>1500000</v>
      </c>
      <c r="G128" s="178"/>
      <c r="H128" s="178"/>
      <c r="I128" s="178"/>
      <c r="J128" s="154"/>
      <c r="K128" s="154"/>
      <c r="L128" s="154"/>
      <c r="M128" s="154"/>
      <c r="N128" s="154"/>
      <c r="O128" s="154"/>
      <c r="P128" s="154"/>
      <c r="Q128" s="159"/>
      <c r="R128" s="154"/>
    </row>
    <row r="129" spans="1:18" ht="15.5" x14ac:dyDescent="0.35">
      <c r="A129" s="168"/>
      <c r="B129" s="154"/>
      <c r="C129" s="154"/>
      <c r="D129" s="173"/>
      <c r="E129" s="154" t="s">
        <v>496</v>
      </c>
      <c r="F129" s="154">
        <v>2000000</v>
      </c>
      <c r="G129" s="178"/>
      <c r="H129" s="178"/>
      <c r="I129" s="178"/>
      <c r="J129" s="178"/>
      <c r="K129" s="178"/>
      <c r="L129" s="178"/>
      <c r="M129" s="178"/>
      <c r="N129" s="178"/>
      <c r="O129" s="178"/>
      <c r="P129" s="178"/>
      <c r="Q129" s="181"/>
      <c r="R129" s="178"/>
    </row>
    <row r="130" spans="1:18" ht="15.5" x14ac:dyDescent="0.35">
      <c r="A130" s="168"/>
      <c r="B130" s="154"/>
      <c r="C130" s="154"/>
      <c r="D130" s="173"/>
      <c r="E130" s="154" t="s">
        <v>497</v>
      </c>
      <c r="F130" s="154">
        <v>2000000</v>
      </c>
      <c r="G130" s="178"/>
      <c r="H130" s="178"/>
      <c r="I130" s="178"/>
      <c r="J130" s="178"/>
      <c r="K130" s="178"/>
      <c r="L130" s="178"/>
      <c r="M130" s="178"/>
      <c r="N130" s="178"/>
      <c r="O130" s="178"/>
      <c r="P130" s="178"/>
      <c r="Q130" s="181"/>
      <c r="R130" s="178"/>
    </row>
    <row r="131" spans="1:18" ht="15.5" x14ac:dyDescent="0.35">
      <c r="A131" s="168"/>
      <c r="B131" s="154"/>
      <c r="C131" s="154"/>
      <c r="D131" s="173"/>
      <c r="E131" s="154" t="s">
        <v>498</v>
      </c>
      <c r="F131" s="154">
        <v>2000000</v>
      </c>
      <c r="G131" s="178"/>
      <c r="H131" s="178"/>
      <c r="I131" s="178"/>
      <c r="J131" s="178"/>
      <c r="K131" s="178"/>
      <c r="L131" s="178"/>
      <c r="M131" s="178"/>
      <c r="N131" s="178"/>
      <c r="O131" s="178"/>
      <c r="P131" s="178"/>
      <c r="Q131" s="181"/>
      <c r="R131" s="178"/>
    </row>
    <row r="132" spans="1:18" ht="15.5" x14ac:dyDescent="0.35">
      <c r="A132" s="168"/>
      <c r="B132" s="154"/>
      <c r="C132" s="154"/>
      <c r="D132" s="173"/>
      <c r="E132" s="154" t="s">
        <v>499</v>
      </c>
      <c r="F132" s="154">
        <v>1000000</v>
      </c>
      <c r="G132" s="154"/>
      <c r="H132" s="154"/>
      <c r="I132" s="154"/>
      <c r="J132" s="154"/>
      <c r="K132" s="154"/>
      <c r="L132" s="154"/>
      <c r="M132" s="154"/>
      <c r="N132" s="154"/>
      <c r="O132" s="154"/>
      <c r="P132" s="178"/>
      <c r="Q132" s="181"/>
      <c r="R132" s="178"/>
    </row>
    <row r="133" spans="1:18" ht="15.5" x14ac:dyDescent="0.35">
      <c r="A133" s="168"/>
      <c r="B133" s="154"/>
      <c r="C133" s="154"/>
      <c r="D133" s="173"/>
      <c r="E133" s="154" t="s">
        <v>500</v>
      </c>
      <c r="F133" s="154">
        <v>1000000</v>
      </c>
      <c r="G133" s="154"/>
      <c r="H133" s="154"/>
      <c r="I133" s="154"/>
      <c r="J133" s="178"/>
      <c r="K133" s="178"/>
      <c r="L133" s="178"/>
      <c r="M133" s="178"/>
      <c r="N133" s="178"/>
      <c r="O133" s="178"/>
      <c r="P133" s="154"/>
      <c r="Q133" s="159"/>
      <c r="R133" s="154"/>
    </row>
    <row r="134" spans="1:18" ht="15.5" x14ac:dyDescent="0.35">
      <c r="A134" s="168"/>
      <c r="B134" s="154"/>
      <c r="C134" s="154"/>
      <c r="D134" s="173"/>
      <c r="E134" s="154" t="s">
        <v>501</v>
      </c>
      <c r="F134" s="154">
        <v>3000000</v>
      </c>
      <c r="G134" s="154"/>
      <c r="H134" s="154"/>
      <c r="I134" s="154"/>
      <c r="J134" s="178"/>
      <c r="K134" s="178"/>
      <c r="L134" s="178"/>
      <c r="M134" s="154"/>
      <c r="N134" s="154"/>
      <c r="O134" s="154"/>
      <c r="P134" s="154"/>
      <c r="Q134" s="159"/>
      <c r="R134" s="154"/>
    </row>
    <row r="135" spans="1:18" ht="15.5" x14ac:dyDescent="0.35">
      <c r="A135" s="168"/>
      <c r="B135" s="154"/>
      <c r="C135" s="154"/>
      <c r="D135" s="173"/>
      <c r="E135" s="154" t="s">
        <v>502</v>
      </c>
      <c r="F135" s="154">
        <v>2000000</v>
      </c>
      <c r="G135" s="154"/>
      <c r="H135" s="154"/>
      <c r="I135" s="154"/>
      <c r="J135" s="178"/>
      <c r="K135" s="178"/>
      <c r="L135" s="178"/>
      <c r="M135" s="154"/>
      <c r="N135" s="154"/>
      <c r="O135" s="154"/>
      <c r="P135" s="154"/>
      <c r="Q135" s="159"/>
      <c r="R135" s="154"/>
    </row>
    <row r="136" spans="1:18" ht="15.5" x14ac:dyDescent="0.35">
      <c r="A136" s="168"/>
      <c r="B136" s="154"/>
      <c r="C136" s="154"/>
      <c r="D136" s="173"/>
      <c r="E136" s="154" t="s">
        <v>503</v>
      </c>
      <c r="F136" s="154">
        <v>300000</v>
      </c>
      <c r="G136" s="154"/>
      <c r="H136" s="154"/>
      <c r="I136" s="154"/>
      <c r="J136" s="178"/>
      <c r="K136" s="178"/>
      <c r="L136" s="178"/>
      <c r="M136" s="178"/>
      <c r="N136" s="178"/>
      <c r="O136" s="154"/>
      <c r="P136" s="154"/>
      <c r="Q136" s="159"/>
      <c r="R136" s="154"/>
    </row>
    <row r="137" spans="1:18" ht="15.5" x14ac:dyDescent="0.35">
      <c r="A137" s="168"/>
      <c r="B137" s="154"/>
      <c r="C137" s="154"/>
      <c r="D137" s="173"/>
      <c r="E137" s="154" t="s">
        <v>504</v>
      </c>
      <c r="F137" s="154">
        <v>500000</v>
      </c>
      <c r="G137" s="154"/>
      <c r="H137" s="154"/>
      <c r="I137" s="154"/>
      <c r="J137" s="178"/>
      <c r="K137" s="178"/>
      <c r="L137" s="178"/>
      <c r="M137" s="154"/>
      <c r="N137" s="154"/>
      <c r="O137" s="154"/>
      <c r="P137" s="154"/>
      <c r="Q137" s="159"/>
      <c r="R137" s="154"/>
    </row>
    <row r="138" spans="1:18" ht="46.5" x14ac:dyDescent="0.35">
      <c r="A138" s="193" t="s">
        <v>538</v>
      </c>
      <c r="B138" s="154">
        <v>4500000</v>
      </c>
      <c r="C138" s="169" t="s">
        <v>520</v>
      </c>
      <c r="D138" s="180">
        <v>2000000</v>
      </c>
      <c r="E138" s="154" t="s">
        <v>465</v>
      </c>
      <c r="F138" s="154">
        <v>1000000</v>
      </c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96"/>
      <c r="R138" s="185"/>
    </row>
    <row r="139" spans="1:18" ht="15.5" x14ac:dyDescent="0.35">
      <c r="A139" s="168"/>
      <c r="B139" s="154"/>
      <c r="C139" s="154"/>
      <c r="D139" s="173"/>
      <c r="E139" s="154" t="s">
        <v>507</v>
      </c>
      <c r="F139" s="154">
        <v>1000000</v>
      </c>
      <c r="G139" s="154"/>
      <c r="H139" s="154"/>
      <c r="I139" s="154"/>
      <c r="J139" s="185"/>
      <c r="K139" s="185"/>
      <c r="L139" s="185"/>
      <c r="M139" s="154"/>
      <c r="N139" s="154"/>
      <c r="O139" s="154"/>
      <c r="P139" s="154"/>
      <c r="Q139" s="159"/>
      <c r="R139" s="154"/>
    </row>
    <row r="140" spans="1:18" ht="29" x14ac:dyDescent="0.35">
      <c r="A140" s="168"/>
      <c r="B140" s="154"/>
      <c r="C140" s="182" t="s">
        <v>539</v>
      </c>
      <c r="D140" s="180">
        <v>2500000</v>
      </c>
      <c r="E140" s="154" t="s">
        <v>508</v>
      </c>
      <c r="F140" s="154">
        <v>2500000</v>
      </c>
      <c r="G140" s="154"/>
      <c r="H140" s="154"/>
      <c r="I140" s="154"/>
      <c r="J140" s="185"/>
      <c r="K140" s="185"/>
      <c r="L140" s="185"/>
      <c r="M140" s="154"/>
      <c r="N140" s="154"/>
      <c r="O140" s="154"/>
      <c r="P140" s="154"/>
      <c r="Q140" s="159"/>
      <c r="R140" s="1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PROCUREMENT PLAN</vt:lpstr>
      <vt:lpstr>CASHFLOW</vt:lpstr>
      <vt:lpstr>WORKPLAN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2026-04-28T13:48:44Z</dcterms:modified>
</cp:coreProperties>
</file>